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firstSheet="3" activeTab="5"/>
  </bookViews>
  <sheets>
    <sheet name="BAL COM N-4 06-09" sheetId="1" r:id="rId1"/>
    <sheet name="BAL-COMPARA N-2 06-09" sheetId="2" r:id="rId2"/>
    <sheet name="ESTADO N-4 06-09" sheetId="3" r:id="rId3"/>
    <sheet name="ESTADO COM N-2 06-09" sheetId="4" r:id="rId4"/>
    <sheet name="CUADRE DEL PATRIM." sheetId="5" r:id="rId5"/>
    <sheet name="Camb  Patrim_  06-2009" sheetId="6" r:id="rId6"/>
  </sheets>
  <definedNames>
    <definedName name="_xlnm.Print_Area" localSheetId="0">'BAL COM N-4 06-09'!$A$1:$J$216</definedName>
    <definedName name="_xlnm.Print_Area" localSheetId="5">'Camb  Patrim_  06-2009'!$A$1:$C$67</definedName>
    <definedName name="_xlnm.Print_Area" localSheetId="4">'CUADRE DEL PATRIM.'!$A$1:$E$46</definedName>
    <definedName name="_xlnm.Print_Area" localSheetId="3">'ESTADO COM N-2 06-09'!$A$1:$F$55</definedName>
    <definedName name="BuiltIn_Print_Area">#REF!</definedName>
    <definedName name="BuiltIn_Print_Area___0">#N/A</definedName>
    <definedName name="BuiltIn_Print_Area___0">#REF!</definedName>
    <definedName name="BuiltIn_Print_Area___0">#REF!</definedName>
    <definedName name="BuiltIn_Print_Area___0">#REF!</definedName>
    <definedName name="BuiltIn_Print_Area___0">#REF!</definedName>
    <definedName name="BuiltIn_Print_Area___0">#N/A</definedName>
    <definedName name="BuiltIn_Print_Area___0">'ESTADO COM N-2 06-09'!$A$10:$E$64</definedName>
    <definedName name="BuiltIn_Print_Area___0">#REF!</definedName>
    <definedName name="BuiltIn_Print_Area___0">'Camb  Patrim_  06-2009'!$A$3:$C$64</definedName>
    <definedName name="BuiltIn_Print_Area___0">#REF!</definedName>
    <definedName name="BuiltIn_Print_Area___0">#N/A</definedName>
    <definedName name="BuiltIn_Print_Area___0">#REF!</definedName>
    <definedName name="BuiltIn_Print_Titles">#REF!</definedName>
    <definedName name="BuiltIn_Print_Titles___0">#N/A</definedName>
    <definedName name="BuiltIn_Print_Titles___0">#REF!</definedName>
    <definedName name="BuiltIn_Print_Titles___0">#REF!</definedName>
    <definedName name="BuiltIn_Print_Titles___0">#N/A</definedName>
    <definedName name="BuiltIn_Print_Titles___0">'ESTADO COM N-2 06-09'!$1:$9</definedName>
    <definedName name="BuiltIn_Print_Titles___0">#REF!</definedName>
    <definedName name="BuiltIn_Print_Titles___0">'Camb  Patrim_  06-2009'!$3:$10</definedName>
    <definedName name="BuiltIn_Print_Titles___0">#REF!</definedName>
    <definedName name="BuiltIn_Print_Titles___0">#N/A</definedName>
    <definedName name="BuiltIn_Print_Titles___0">#REF!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HARED_FORMULA_7">#N/A</definedName>
  </definedNames>
  <calcPr fullCalcOnLoad="1"/>
</workbook>
</file>

<file path=xl/sharedStrings.xml><?xml version="1.0" encoding="utf-8"?>
<sst xmlns="http://schemas.openxmlformats.org/spreadsheetml/2006/main" count="476" uniqueCount="343">
  <si>
    <t>CORPORACION AUTONOMA REGIONAL DE NARIÑO</t>
  </si>
  <si>
    <t xml:space="preserve">BALANCE GENERAL </t>
  </si>
  <si>
    <t>ACTIVO</t>
  </si>
  <si>
    <t>PASIVO</t>
  </si>
  <si>
    <t>No.</t>
  </si>
  <si>
    <t>CORRIENTE(4)</t>
  </si>
  <si>
    <t>Efectivo</t>
  </si>
  <si>
    <t>Cuentas por pagar</t>
  </si>
  <si>
    <t>Caja</t>
  </si>
  <si>
    <t>Acreedores</t>
  </si>
  <si>
    <t>Obligaciones laborales y de seguridad social integral</t>
  </si>
  <si>
    <t>Deudores</t>
  </si>
  <si>
    <t>Salarios y prestaciones sociales</t>
  </si>
  <si>
    <t>Avances y anticipos entregados</t>
  </si>
  <si>
    <t>Otros deudores</t>
  </si>
  <si>
    <t>Provisión para deudores</t>
  </si>
  <si>
    <t>NO CORRIENTE (2)</t>
  </si>
  <si>
    <t>PATRIMONIO(7)</t>
  </si>
  <si>
    <t>Inversiones</t>
  </si>
  <si>
    <t>Patrimonio Institucional</t>
  </si>
  <si>
    <t>Capital fiscal</t>
  </si>
  <si>
    <t>Resultados del ejercicio</t>
  </si>
  <si>
    <t>Superávit por donación</t>
  </si>
  <si>
    <t>Superávit por valorización</t>
  </si>
  <si>
    <t>Propiedades, planta y equipo</t>
  </si>
  <si>
    <t>Terrenos</t>
  </si>
  <si>
    <t>Bienes muebles en bodega</t>
  </si>
  <si>
    <t>Edificaciones</t>
  </si>
  <si>
    <t>Maquinaria y equipo</t>
  </si>
  <si>
    <t>Equipo medico y cientifico</t>
  </si>
  <si>
    <t>Equipo de comunicación y computación</t>
  </si>
  <si>
    <t>Equipo de transporte, tracción y elevación</t>
  </si>
  <si>
    <t>Equipo de comedor, cocina, despensa y hotelería</t>
  </si>
  <si>
    <t>Depreciación acumulada(cr)</t>
  </si>
  <si>
    <t>Otros activos</t>
  </si>
  <si>
    <t>Cargos diferidos</t>
  </si>
  <si>
    <t>Responsabilidades</t>
  </si>
  <si>
    <t>Intangibles</t>
  </si>
  <si>
    <t>Amortización acumulada de intangibles</t>
  </si>
  <si>
    <t>Valorizaciones</t>
  </si>
  <si>
    <t>TOTAL ACTIVOS (3)</t>
  </si>
  <si>
    <t>TOTAL PASIVO Y PATRIMONIO (8)</t>
  </si>
  <si>
    <t>CUENTAS DE ORDEN DEUDORAS (9)</t>
  </si>
  <si>
    <t>CUENTAS DE ORDEN ACREEDORAS (10)</t>
  </si>
  <si>
    <t>Responsabilidades contingentes (cr)</t>
  </si>
  <si>
    <t>Bienes entregados en garantía</t>
  </si>
  <si>
    <t>Litigios o demandas</t>
  </si>
  <si>
    <t>Litigios y demandas</t>
  </si>
  <si>
    <t>Bienes recibidos de terceros</t>
  </si>
  <si>
    <t>Acreedoras por contra (db)</t>
  </si>
  <si>
    <t>JACKELINE NARVAEZ MONTENEGRO</t>
  </si>
  <si>
    <t>OMAR MORENO JARAMILLO</t>
  </si>
  <si>
    <t>Contadora Pública</t>
  </si>
  <si>
    <t>Revisor Fiscal</t>
  </si>
  <si>
    <t>(Cifras en miles de pesos)</t>
  </si>
  <si>
    <t>Código</t>
  </si>
  <si>
    <t>Cuentas por Pagar</t>
  </si>
  <si>
    <t xml:space="preserve">Obligaciones Laborales y de Seguridad Social Integral </t>
  </si>
  <si>
    <t>Otros Pasivos</t>
  </si>
  <si>
    <t>Propiedades, Planta y Equipo</t>
  </si>
  <si>
    <t>Otros Activos</t>
  </si>
  <si>
    <t>Derechos Contingentes</t>
  </si>
  <si>
    <t>Deudoras de Control</t>
  </si>
  <si>
    <t>Acreedoras de Control (cr)</t>
  </si>
  <si>
    <t>Deudoras por Contra(cr)</t>
  </si>
  <si>
    <t>02</t>
  </si>
  <si>
    <t>03</t>
  </si>
  <si>
    <t>05</t>
  </si>
  <si>
    <t>07</t>
  </si>
  <si>
    <t>08</t>
  </si>
  <si>
    <t>T.P. No: 43380 - T</t>
  </si>
  <si>
    <t>T.P. No: 22869 - T</t>
  </si>
  <si>
    <t>Adquisicion de Bienes y Servicios Nacional</t>
  </si>
  <si>
    <t>Retención en la Fuente e Impuesto de Timbre</t>
  </si>
  <si>
    <t>Impuestos contribuciones y tasas por pagar</t>
  </si>
  <si>
    <t>Ingresos no Tributarios</t>
  </si>
  <si>
    <t>Inversiones Patrimoniales - No Controlantes</t>
  </si>
  <si>
    <t>Resultados de ejercicios Anteriores</t>
  </si>
  <si>
    <t>Patrimonio Institucional Incorporado</t>
  </si>
  <si>
    <t>Muebles enseres y equipo de oficina</t>
  </si>
  <si>
    <t>Representante Legal</t>
  </si>
  <si>
    <t>codigo</t>
  </si>
  <si>
    <t>Ingresos Fiscales</t>
  </si>
  <si>
    <t>No tributarios</t>
  </si>
  <si>
    <t>Venta de Bienes</t>
  </si>
  <si>
    <t>Venta de Servicios</t>
  </si>
  <si>
    <t>Otros servicios</t>
  </si>
  <si>
    <t>Transferencias</t>
  </si>
  <si>
    <t>Operaciones interinstitucionales</t>
  </si>
  <si>
    <t>Administración</t>
  </si>
  <si>
    <t>Aportes sobre la nómina</t>
  </si>
  <si>
    <t>Generales</t>
  </si>
  <si>
    <t>Financieros</t>
  </si>
  <si>
    <t>Extraordinarios</t>
  </si>
  <si>
    <t>Ajuste de ejercicios anteriores</t>
  </si>
  <si>
    <t>OTROS GASTOS (7)</t>
  </si>
  <si>
    <t>EXCEDENTE (DÉFICIT) DEL EJERCICIO (11)</t>
  </si>
  <si>
    <t>Anexo Nº 3</t>
  </si>
  <si>
    <t>Periodo</t>
  </si>
  <si>
    <t>actual</t>
  </si>
  <si>
    <t>anterior</t>
  </si>
  <si>
    <t>INGRESOS  (1)</t>
  </si>
  <si>
    <t>Ingresos fiscales</t>
  </si>
  <si>
    <t>Venta de bienes</t>
  </si>
  <si>
    <t>Venta de servicios</t>
  </si>
  <si>
    <t>Operaciones Interinstitucionales</t>
  </si>
  <si>
    <t>GASTOS  (3)</t>
  </si>
  <si>
    <t>Provisiones, agotamiento y depreciacion y amortizaciones</t>
  </si>
  <si>
    <t>EXCEDENTE (DÉFICIT) OPERACIONAL (4)</t>
  </si>
  <si>
    <t>OTROS INGRESOS (5)</t>
  </si>
  <si>
    <t>Otros ingresos</t>
  </si>
  <si>
    <t>Otros gastos</t>
  </si>
  <si>
    <t>Sueldos y Salarios</t>
  </si>
  <si>
    <t>Contribuciones Imputadas</t>
  </si>
  <si>
    <t>Contribuciones Efectivas</t>
  </si>
  <si>
    <t>Impuestos contribuciones y tasas</t>
  </si>
  <si>
    <t>Ajustes de ejercicios anteriores</t>
  </si>
  <si>
    <t>T.P.No: 43380 - T</t>
  </si>
  <si>
    <t>(CIFRAS EN MILES DE PESOS)</t>
  </si>
  <si>
    <t>PATRIMONIO</t>
  </si>
  <si>
    <t>PATRIMONIO INSTITUCIONAL</t>
  </si>
  <si>
    <t>ESTADOS DE CAMBIOS EN EL PATRIMONIO</t>
  </si>
  <si>
    <t>ENTIDAD</t>
  </si>
  <si>
    <t>NIT</t>
  </si>
  <si>
    <t>891.222.322-2</t>
  </si>
  <si>
    <t>CODIGO</t>
  </si>
  <si>
    <t>NIVEL</t>
  </si>
  <si>
    <t xml:space="preserve">COD </t>
  </si>
  <si>
    <t>NOMBRE CUENTA</t>
  </si>
  <si>
    <t>VALORES</t>
  </si>
  <si>
    <t>DETALLE DE LAS VARIACIONES PATRIMONIALES</t>
  </si>
  <si>
    <t>INCREMENTOS</t>
  </si>
  <si>
    <t xml:space="preserve">SUPERAVIT POR VALORIZACION </t>
  </si>
  <si>
    <t>DISMINUCIONES</t>
  </si>
  <si>
    <t>CUENTAS</t>
  </si>
  <si>
    <t xml:space="preserve">OTROS GASTOS </t>
  </si>
  <si>
    <t xml:space="preserve">EXCEDENTE (DÉFICIT) DEL EJERCICIO </t>
  </si>
  <si>
    <t>CORRIENTE</t>
  </si>
  <si>
    <t xml:space="preserve">NO CORRIENTE </t>
  </si>
  <si>
    <t>TOTAL ACTIVO</t>
  </si>
  <si>
    <t xml:space="preserve">CUENTAS DE ORDEN DEUDORAS </t>
  </si>
  <si>
    <t xml:space="preserve">CUENTAS DE ORDEN  ACREEDORAS </t>
  </si>
  <si>
    <t xml:space="preserve">TOTAL PASIVO Y PATRIMONIO </t>
  </si>
  <si>
    <t xml:space="preserve">INGRESOS  </t>
  </si>
  <si>
    <t xml:space="preserve">GASTOS  </t>
  </si>
  <si>
    <t xml:space="preserve">OTROS INGRESOS </t>
  </si>
  <si>
    <t xml:space="preserve">EXCEDENTES (DÉFICIT) OPERACIONAL </t>
  </si>
  <si>
    <t>Obras y Mejoras en Propiedad Ajena</t>
  </si>
  <si>
    <t>Reservas Presupuestales Por Ejecutar (db)</t>
  </si>
  <si>
    <t>NO CORRIENTE</t>
  </si>
  <si>
    <t>TOTAL PASIVO</t>
  </si>
  <si>
    <t>NO CORRIENTE (5)</t>
  </si>
  <si>
    <t>EXCEDENTE (DÉFICIT) (9)</t>
  </si>
  <si>
    <t>JACKELINE NARVAEZ M.</t>
  </si>
  <si>
    <t>Productos Agropecuarios, de silvicultura y Pesca</t>
  </si>
  <si>
    <t>JACKELINE NARVAEZ MONTENEGRO          OMAR MORENO JARAMILLO</t>
  </si>
  <si>
    <t>Contadora Pública                                                Revisor Fiscal</t>
  </si>
  <si>
    <t>Ingresos No Tributarios</t>
  </si>
  <si>
    <t>Deudoras Fiscales</t>
  </si>
  <si>
    <t>Otras Cuentas Por Pagar</t>
  </si>
  <si>
    <t>Ingresos Recibidos Por Anticipado</t>
  </si>
  <si>
    <t>Anticipos o Saldos a Favor Imptos y Contr.</t>
  </si>
  <si>
    <t>Provisión para Protecc. De Prop. Planta y Eq.</t>
  </si>
  <si>
    <t>Acreedoras Fiscales</t>
  </si>
  <si>
    <t>Acreedoras Fiscales (cr)</t>
  </si>
  <si>
    <t>"CORPONARIÑO"</t>
  </si>
  <si>
    <t>TP: No.43,380-T                                                   TP: 22,869-T</t>
  </si>
  <si>
    <t>Transferencias Por Cobrar</t>
  </si>
  <si>
    <t>Pasivos Estimados</t>
  </si>
  <si>
    <t>Pasivos Para Contingencias</t>
  </si>
  <si>
    <t>ANEX0</t>
  </si>
  <si>
    <t>Utilidad o Excedentes Acumulados</t>
  </si>
  <si>
    <t>Capital Fiscal</t>
  </si>
  <si>
    <t>Subdirectora Administrativa y Financiera</t>
  </si>
  <si>
    <t>Subdirectora Adtiva y Financiera</t>
  </si>
  <si>
    <t xml:space="preserve">Subdirectora  Adtiva y Financiera </t>
  </si>
  <si>
    <t>CORRIENTE  (1)</t>
  </si>
  <si>
    <t>Impuesto al Valor Agregado -IVA</t>
  </si>
  <si>
    <t>Anticipos y Saldos a Favor Por Imptos y Contrib.</t>
  </si>
  <si>
    <t>MAURICIO RAMOS RAMOS</t>
  </si>
  <si>
    <t>Depósitos en Instituciones Financieras</t>
  </si>
  <si>
    <t>Bienes y Servicios Pagados por Anticipado</t>
  </si>
  <si>
    <t>Provisiones, Depreciaciones y Amortizaciones</t>
  </si>
  <si>
    <t>Otras Transferencias</t>
  </si>
  <si>
    <t>Otros Ingresos Ordinarios</t>
  </si>
  <si>
    <t>De operación</t>
  </si>
  <si>
    <t>Gasto Público social</t>
  </si>
  <si>
    <t>0202</t>
  </si>
  <si>
    <t>0203</t>
  </si>
  <si>
    <t>0204</t>
  </si>
  <si>
    <t>0207</t>
  </si>
  <si>
    <t>0209</t>
  </si>
  <si>
    <t>0217</t>
  </si>
  <si>
    <t>Ingresos No Tributarios Por Ejecutar (Cr)</t>
  </si>
  <si>
    <t>0218</t>
  </si>
  <si>
    <t>0219</t>
  </si>
  <si>
    <t>0223</t>
  </si>
  <si>
    <t>0224</t>
  </si>
  <si>
    <t>0226</t>
  </si>
  <si>
    <t>0227</t>
  </si>
  <si>
    <t>0229</t>
  </si>
  <si>
    <t>0320</t>
  </si>
  <si>
    <t>0321</t>
  </si>
  <si>
    <t>0323</t>
  </si>
  <si>
    <t>0331</t>
  </si>
  <si>
    <t>0332</t>
  </si>
  <si>
    <t>0334</t>
  </si>
  <si>
    <t>0351</t>
  </si>
  <si>
    <t>0360</t>
  </si>
  <si>
    <t>0370</t>
  </si>
  <si>
    <t>0371</t>
  </si>
  <si>
    <t>0372</t>
  </si>
  <si>
    <t>0538</t>
  </si>
  <si>
    <t>0563</t>
  </si>
  <si>
    <t>0638</t>
  </si>
  <si>
    <t>0663</t>
  </si>
  <si>
    <t>0738</t>
  </si>
  <si>
    <t>Reservas Presupuestales y Cuentas Por Pagar</t>
  </si>
  <si>
    <t>0830</t>
  </si>
  <si>
    <t>0835</t>
  </si>
  <si>
    <t>0845</t>
  </si>
  <si>
    <t>0850</t>
  </si>
  <si>
    <t>Presupuesto de gastos de Funcionamiento</t>
  </si>
  <si>
    <t>Gasto Público Social</t>
  </si>
  <si>
    <t>Bienes</t>
  </si>
  <si>
    <t>Admon de Liquidez en Títulos</t>
  </si>
  <si>
    <t>Avances y Anticipos recibidos</t>
  </si>
  <si>
    <t>Derechos Contingentes (db)</t>
  </si>
  <si>
    <t>Acreedoras de control (cr)</t>
  </si>
  <si>
    <t>Deudoras de control</t>
  </si>
  <si>
    <t>Bienes recibidos en custodia</t>
  </si>
  <si>
    <t>Activos Totalmente Depreciados, Agotados o Amortizados</t>
  </si>
  <si>
    <t xml:space="preserve">Otras Cuentas de Control </t>
  </si>
  <si>
    <t xml:space="preserve">Deudoras por contra (cr)     </t>
  </si>
  <si>
    <t>Responsabilidades contingentes por contra (db)</t>
  </si>
  <si>
    <t xml:space="preserve">Derechos contingentes por contra (cr)   </t>
  </si>
  <si>
    <t>Acreedoras Fiscales  por contra (db)</t>
  </si>
  <si>
    <t>Acreedoras de control por contra (db)</t>
  </si>
  <si>
    <t xml:space="preserve">Deudoras de control por contra (cr)   </t>
  </si>
  <si>
    <t>00</t>
  </si>
  <si>
    <t>CUENTAS DE PRESUPUESTO Y TESORERIA (11)</t>
  </si>
  <si>
    <t xml:space="preserve">Ppto de gastos de Inversión Aprobados </t>
  </si>
  <si>
    <t>Sector Medio Ambiente Aprobados (cr)</t>
  </si>
  <si>
    <t>Presupuesto de ingresos y Tesorería</t>
  </si>
  <si>
    <t>Sector Medio Ambiente Por ejecutar (db)</t>
  </si>
  <si>
    <t>Ingresos Tributarios aprobados (db)</t>
  </si>
  <si>
    <t xml:space="preserve">Ingresos No Tributarios aprobados </t>
  </si>
  <si>
    <t>06</t>
  </si>
  <si>
    <t>Ppto de gastos de Inversión Ejecutados</t>
  </si>
  <si>
    <t>Sector Medio Ambiente Compromisos (db)</t>
  </si>
  <si>
    <t xml:space="preserve">Recursos de Capital Aprobados </t>
  </si>
  <si>
    <t>Sector Medio Ambiente Obligaciones (db)</t>
  </si>
  <si>
    <t>Ingresos por Fondos Especiales Aprobados</t>
  </si>
  <si>
    <t>Ppto de gastos de Inversión Pagados</t>
  </si>
  <si>
    <t>Sector Medio Ambiente Pagos en Efectivo (db)</t>
  </si>
  <si>
    <t>Transferencias y Aportes Por Ejecutar</t>
  </si>
  <si>
    <t>Recursos de Capital Por Ejecutar</t>
  </si>
  <si>
    <t xml:space="preserve">Recaudo en Efectivo Por Ingresos Tributarios </t>
  </si>
  <si>
    <t>Recaudo en Efectivo Por Ingresos No Tributarios</t>
  </si>
  <si>
    <t>Recaudo en Efectivo Por Transferencias y Aportes</t>
  </si>
  <si>
    <t xml:space="preserve">Recaudo en Efectivo Por Recursos de Capital </t>
  </si>
  <si>
    <t>Recaudo en Efectivo Por Fondos Especiales</t>
  </si>
  <si>
    <t>Reservas Presupuestales Constituídas (cr)</t>
  </si>
  <si>
    <t>0243</t>
  </si>
  <si>
    <t>Recaudo de Ingresos No Aforados (Db)</t>
  </si>
  <si>
    <t>Reservas Presupuestales Pagadas (db)</t>
  </si>
  <si>
    <t>Gastos de Personal aprobados(cr)</t>
  </si>
  <si>
    <t>Cuentas Por Pagar Constituídas (cr)</t>
  </si>
  <si>
    <t>Gastos Generales aprobados</t>
  </si>
  <si>
    <t>0860</t>
  </si>
  <si>
    <t>Cuentas Por Pagar Canceladas (db)</t>
  </si>
  <si>
    <t>Transferencias Corrientes Aprobadas</t>
  </si>
  <si>
    <t>Gastos de Personal Por Ejecutar (db)</t>
  </si>
  <si>
    <t>Gastos Generales Por Ejecutar</t>
  </si>
  <si>
    <t>Transferencias Corrientes Por Ejecutar</t>
  </si>
  <si>
    <t>Gastos Generales Comprometidos (db)</t>
  </si>
  <si>
    <t>0352</t>
  </si>
  <si>
    <t>Transferencias Corrientes Comprometidas</t>
  </si>
  <si>
    <t>Obligaciones en Gastos de Personal (db)</t>
  </si>
  <si>
    <t>0361</t>
  </si>
  <si>
    <t xml:space="preserve">Obligaciones en Gastos Generales </t>
  </si>
  <si>
    <t>Pagos en Efectivo por Gastos de Personal (db)</t>
  </si>
  <si>
    <t>Pagos en Efectivo por Gastos Generales</t>
  </si>
  <si>
    <t xml:space="preserve">Pagos en Efectivo por Transferencias Corrientes </t>
  </si>
  <si>
    <t>GLADYZ GUERRERO FAJARDO</t>
  </si>
  <si>
    <t>ESTADO DE ACTIVIDAD FINANCIERA ECONÓMICA SOCIAL Y AMBIENTAL</t>
  </si>
  <si>
    <t>Fondos Recibidos</t>
  </si>
  <si>
    <t>Operaciones sin Flujo de Efectivo</t>
  </si>
  <si>
    <t>Medio ambiente</t>
  </si>
  <si>
    <t>Comisiones</t>
  </si>
  <si>
    <t>Otros Gastos Ordinarios</t>
  </si>
  <si>
    <t>De Operación</t>
  </si>
  <si>
    <t>VARIACIONES PATRIMONIALES DURANTE PERIODO ACTUAL</t>
  </si>
  <si>
    <t>CAPITAL FISCAL</t>
  </si>
  <si>
    <t>RESULTADOS DEL EJERCICIOS ANTERIORES</t>
  </si>
  <si>
    <t>Inversiones en Sociedades de Economía Mixta</t>
  </si>
  <si>
    <t>Utilidad o excedentes Acumulados</t>
  </si>
  <si>
    <t xml:space="preserve">RESULTADOS DEL EJERCICIO </t>
  </si>
  <si>
    <t>Utilidad o Excedentes del Ejercicio</t>
  </si>
  <si>
    <t>Pèrdida o Dèficit del Ejercicio</t>
  </si>
  <si>
    <t>PROVISIONES, DEPRECIACIONES Y AMORTIZACIONES</t>
  </si>
  <si>
    <t>Provisones para Prop. Planta y Equipo</t>
  </si>
  <si>
    <t>Depreciación de Prop. Planta y Equipo</t>
  </si>
  <si>
    <t>Amortización de Otros activos</t>
  </si>
  <si>
    <t>MAURICIO RAMOS RAMOS                              GLADYZ GUERRERO FAJARDO</t>
  </si>
  <si>
    <t>Representante Legal                                            Subdirectora Administrativa y Financiera</t>
  </si>
  <si>
    <t>Certificados de Depósito a Término</t>
  </si>
  <si>
    <t>Provisiones, depreciacion y amortizaciones</t>
  </si>
  <si>
    <t>0350</t>
  </si>
  <si>
    <t>Gastos De Personal Comprometidos (db)</t>
  </si>
  <si>
    <t>0855</t>
  </si>
  <si>
    <t>Cuentas Por Pagar Pendientes de Cancelar (db)</t>
  </si>
  <si>
    <t>CORPORACION AUTONOMA REGIONAL DE NARIÑO "CORPONARIÑO"</t>
  </si>
  <si>
    <t>CUADRE DE VARIACION DEL PATRIMONIO PARA INFORME</t>
  </si>
  <si>
    <t>VARIACION</t>
  </si>
  <si>
    <t>Pèrdidas o Dèficit Acumulados</t>
  </si>
  <si>
    <t xml:space="preserve">Utilidad o Excedentes </t>
  </si>
  <si>
    <t xml:space="preserve">Pèrdidas o Dèficit </t>
  </si>
  <si>
    <t>En especie</t>
  </si>
  <si>
    <t>Inversiones en Empresas de Ser. Pùb.</t>
  </si>
  <si>
    <t>Propiedad, Planta y Equipo</t>
  </si>
  <si>
    <t>Bienes Pendientes de Legalizar</t>
  </si>
  <si>
    <t>Provisiones para Propiedades, planta y equipo</t>
  </si>
  <si>
    <t>Depreciación de propiedades, planta y equipo</t>
  </si>
  <si>
    <t>Amortización de otros activos</t>
  </si>
  <si>
    <t>RESULTADO DEL EJERCICIOS</t>
  </si>
  <si>
    <t>Provisión para contingencias</t>
  </si>
  <si>
    <t>Bienes Entregados a Terceros</t>
  </si>
  <si>
    <t xml:space="preserve">Transferencias y Aportes Aprobados </t>
  </si>
  <si>
    <t>SALDO DEL PATRIMONIO A DICIEMBRE 31 DEL  AÑO 2008</t>
  </si>
  <si>
    <t>Pérdidas o Déficit Acumulados</t>
  </si>
  <si>
    <t>PATRIMONIO INSTITUCIONAL INCORPORADO</t>
  </si>
  <si>
    <t>Utilidad o Excedentes</t>
  </si>
  <si>
    <t>A 30 DE JUNIO DE 2009</t>
  </si>
  <si>
    <t>Del 1 de Enero a Junio 30 de 2009</t>
  </si>
  <si>
    <t>SALDO DEL PATRIMONIO A JUNIO 30 DEL  AÑO 2009</t>
  </si>
  <si>
    <t>Superávit Por Donación</t>
  </si>
  <si>
    <t>Bienes de Uso Permanente sin Contraprestación</t>
  </si>
  <si>
    <t>Bienes de Uso Permanente sin cotnraprestación</t>
  </si>
  <si>
    <t>Provisión Para Prestaciones Sociales</t>
  </si>
  <si>
    <t>Prestación de Servicios</t>
  </si>
  <si>
    <t>0216</t>
  </si>
  <si>
    <t>Ingresos Tributarios Por Ejecutar (Cr)</t>
  </si>
</sst>
</file>

<file path=xl/styles.xml><?xml version="1.0" encoding="utf-8"?>
<styleSheet xmlns="http://schemas.openxmlformats.org/spreadsheetml/2006/main">
  <numFmts count="4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DM&quot;;\-#,##0\ &quot;DM&quot;"/>
    <numFmt numFmtId="187" formatCode="#,##0\ &quot;DM&quot;;[Red]\-#,##0\ &quot;DM&quot;"/>
    <numFmt numFmtId="188" formatCode="#,##0.00\ &quot;DM&quot;;\-#,##0.00\ &quot;DM&quot;"/>
    <numFmt numFmtId="189" formatCode="#,##0.00\ &quot;DM&quot;;[Red]\-#,##0.00\ &quot;DM&quot;"/>
    <numFmt numFmtId="190" formatCode="_-* #,##0\ &quot;DM&quot;_-;\-* #,##0\ &quot;DM&quot;_-;_-* &quot;-&quot;\ &quot;DM&quot;_-;_-@_-"/>
    <numFmt numFmtId="191" formatCode="_-* #,##0\ _D_M_-;\-* #,##0\ _D_M_-;_-* &quot;-&quot;\ _D_M_-;_-@_-"/>
    <numFmt numFmtId="192" formatCode="_-* #,##0.00\ &quot;DM&quot;_-;\-* #,##0.00\ &quot;DM&quot;_-;_-* &quot;-&quot;??\ &quot;DM&quot;_-;_-@_-"/>
    <numFmt numFmtId="193" formatCode="_-* #,##0.00\ _D_M_-;\-* #,##0.00\ _D_M_-;_-* &quot;-&quot;??\ _D_M_-;_-@_-"/>
    <numFmt numFmtId="194" formatCode="#,##0.00\ _$;\-#,##0.00\ _$"/>
    <numFmt numFmtId="195" formatCode="#,##0\ _$;\-#,##0\ _$"/>
    <numFmt numFmtId="196" formatCode="_(* #,##0_);_(* \(#,##0\);_(* &quot;-&quot;??_);_(@_)"/>
    <numFmt numFmtId="197" formatCode="0_);\(0\)"/>
    <numFmt numFmtId="198" formatCode="0.000000000000000000"/>
    <numFmt numFmtId="199" formatCode="_(* #,##0.0_);_(* \(#,##0.0\);_(* &quot;-&quot;??_);_(@_)"/>
    <numFmt numFmtId="200" formatCode="_-* #,##0.0\ _D_M_-;\-* #,##0.0\ _D_M_-;_-* &quot;-&quot;??\ _D_M_-;_-@_-"/>
    <numFmt numFmtId="201" formatCode="_-* #,##0\ _D_M_-;\-* #,##0\ _D_M_-;_-* &quot;-&quot;??\ _D_M_-;_-@_-"/>
    <numFmt numFmtId="202" formatCode="_-* #,##0.000\ _D_M_-;\-* #,##0.000\ _D_M_-;_-* &quot;-&quot;??\ _D_M_-;_-@_-"/>
    <numFmt numFmtId="203" formatCode="_-* #,##0.0000\ _D_M_-;\-* #,##0.0000\ _D_M_-;_-* &quot;-&quot;??\ _D_M_-;_-@_-"/>
    <numFmt numFmtId="204" formatCode="#,##0.0;\-#,##0.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i/>
      <sz val="11"/>
      <color indexed="8"/>
      <name val="Verdan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i/>
      <sz val="12"/>
      <color indexed="8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4"/>
      <name val="Verdana"/>
      <family val="2"/>
    </font>
    <font>
      <sz val="7"/>
      <color indexed="8"/>
      <name val="Verdana"/>
      <family val="2"/>
    </font>
    <font>
      <b/>
      <i/>
      <sz val="10"/>
      <color indexed="8"/>
      <name val="Verdana"/>
      <family val="2"/>
    </font>
    <font>
      <sz val="8"/>
      <name val="Arial"/>
      <family val="0"/>
    </font>
    <font>
      <sz val="10"/>
      <name val="Tahoma"/>
      <family val="2"/>
    </font>
    <font>
      <b/>
      <sz val="8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8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7"/>
      <name val="Cambria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 style="medium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0" applyNumberFormat="0" applyBorder="0" applyAlignment="0" applyProtection="0"/>
    <xf numFmtId="0" fontId="53" fillId="21" borderId="1" applyNumberFormat="0" applyAlignment="0" applyProtection="0"/>
    <xf numFmtId="0" fontId="54" fillId="22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0" fillId="21" borderId="5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56" fillId="0" borderId="8" applyNumberFormat="0" applyFill="0" applyAlignment="0" applyProtection="0"/>
    <xf numFmtId="0" fontId="66" fillId="0" borderId="9" applyNumberFormat="0" applyFill="0" applyAlignment="0" applyProtection="0"/>
  </cellStyleXfs>
  <cellXfs count="26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33" borderId="0" xfId="0" applyFont="1" applyFill="1" applyAlignment="1">
      <alignment/>
    </xf>
    <xf numFmtId="0" fontId="0" fillId="34" borderId="0" xfId="0" applyFill="1" applyBorder="1" applyAlignment="1">
      <alignment horizontal="centerContinuous"/>
    </xf>
    <xf numFmtId="0" fontId="0" fillId="34" borderId="0" xfId="0" applyFill="1" applyBorder="1" applyAlignment="1">
      <alignment horizontal="center"/>
    </xf>
    <xf numFmtId="0" fontId="7" fillId="0" borderId="0" xfId="0" applyFont="1" applyAlignment="1">
      <alignment horizontal="center"/>
    </xf>
    <xf numFmtId="0" fontId="10" fillId="35" borderId="10" xfId="0" applyFont="1" applyFill="1" applyBorder="1" applyAlignment="1">
      <alignment/>
    </xf>
    <xf numFmtId="0" fontId="1" fillId="0" borderId="0" xfId="0" applyFont="1" applyAlignment="1">
      <alignment horizontal="centerContinuous"/>
    </xf>
    <xf numFmtId="0" fontId="0" fillId="36" borderId="0" xfId="0" applyFill="1" applyBorder="1" applyAlignment="1" applyProtection="1">
      <alignment horizontal="centerContinuous"/>
      <protection locked="0"/>
    </xf>
    <xf numFmtId="0" fontId="8" fillId="35" borderId="0" xfId="0" applyFont="1" applyFill="1" applyAlignment="1">
      <alignment horizontal="center"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0" fillId="36" borderId="0" xfId="0" applyFill="1" applyAlignment="1">
      <alignment/>
    </xf>
    <xf numFmtId="195" fontId="9" fillId="35" borderId="0" xfId="0" applyNumberFormat="1" applyFont="1" applyFill="1" applyAlignment="1">
      <alignment/>
    </xf>
    <xf numFmtId="195" fontId="8" fillId="35" borderId="0" xfId="0" applyNumberFormat="1" applyFont="1" applyFill="1" applyAlignment="1">
      <alignment/>
    </xf>
    <xf numFmtId="0" fontId="0" fillId="36" borderId="0" xfId="0" applyFill="1" applyAlignment="1" applyProtection="1">
      <alignment/>
      <protection locked="0"/>
    </xf>
    <xf numFmtId="0" fontId="0" fillId="36" borderId="0" xfId="0" applyFill="1" applyBorder="1" applyAlignment="1">
      <alignment horizontal="left"/>
    </xf>
    <xf numFmtId="0" fontId="0" fillId="36" borderId="0" xfId="0" applyFill="1" applyBorder="1" applyAlignment="1">
      <alignment horizontal="center"/>
    </xf>
    <xf numFmtId="3" fontId="8" fillId="35" borderId="0" xfId="0" applyNumberFormat="1" applyFont="1" applyFill="1" applyAlignment="1">
      <alignment/>
    </xf>
    <xf numFmtId="3" fontId="9" fillId="35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15" fillId="35" borderId="0" xfId="0" applyFont="1" applyFill="1" applyBorder="1" applyAlignment="1">
      <alignment/>
    </xf>
    <xf numFmtId="0" fontId="19" fillId="36" borderId="0" xfId="0" applyFont="1" applyFill="1" applyAlignment="1">
      <alignment/>
    </xf>
    <xf numFmtId="201" fontId="19" fillId="36" borderId="11" xfId="46" applyNumberFormat="1" applyFont="1" applyFill="1" applyBorder="1" applyAlignment="1">
      <alignment/>
    </xf>
    <xf numFmtId="0" fontId="20" fillId="36" borderId="0" xfId="0" applyFont="1" applyFill="1" applyAlignment="1">
      <alignment/>
    </xf>
    <xf numFmtId="0" fontId="0" fillId="34" borderId="0" xfId="0" applyFill="1" applyBorder="1" applyAlignment="1">
      <alignment/>
    </xf>
    <xf numFmtId="0" fontId="6" fillId="35" borderId="0" xfId="0" applyFont="1" applyFill="1" applyBorder="1" applyAlignment="1">
      <alignment horizontal="center"/>
    </xf>
    <xf numFmtId="0" fontId="6" fillId="35" borderId="0" xfId="0" applyFont="1" applyFill="1" applyBorder="1" applyAlignment="1">
      <alignment/>
    </xf>
    <xf numFmtId="0" fontId="7" fillId="35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justify"/>
    </xf>
    <xf numFmtId="0" fontId="7" fillId="35" borderId="0" xfId="0" applyFont="1" applyFill="1" applyBorder="1" applyAlignment="1">
      <alignment/>
    </xf>
    <xf numFmtId="195" fontId="7" fillId="35" borderId="0" xfId="0" applyNumberFormat="1" applyFont="1" applyFill="1" applyBorder="1" applyAlignment="1">
      <alignment/>
    </xf>
    <xf numFmtId="195" fontId="6" fillId="35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197" fontId="6" fillId="35" borderId="0" xfId="0" applyNumberFormat="1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2" fillId="35" borderId="0" xfId="0" applyFont="1" applyFill="1" applyBorder="1" applyAlignment="1">
      <alignment/>
    </xf>
    <xf numFmtId="0" fontId="11" fillId="35" borderId="0" xfId="0" applyFont="1" applyFill="1" applyBorder="1" applyAlignment="1">
      <alignment/>
    </xf>
    <xf numFmtId="0" fontId="9" fillId="0" borderId="0" xfId="0" applyFont="1" applyAlignment="1">
      <alignment/>
    </xf>
    <xf numFmtId="0" fontId="10" fillId="35" borderId="0" xfId="0" applyFont="1" applyFill="1" applyAlignment="1">
      <alignment horizontal="left"/>
    </xf>
    <xf numFmtId="0" fontId="5" fillId="35" borderId="0" xfId="0" applyFont="1" applyFill="1" applyAlignment="1">
      <alignment horizontal="left"/>
    </xf>
    <xf numFmtId="0" fontId="10" fillId="35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5" borderId="0" xfId="0" applyFont="1" applyFill="1" applyBorder="1" applyAlignment="1">
      <alignment horizontal="left"/>
    </xf>
    <xf numFmtId="0" fontId="0" fillId="34" borderId="0" xfId="0" applyFill="1" applyAlignment="1">
      <alignment horizontal="center"/>
    </xf>
    <xf numFmtId="0" fontId="18" fillId="35" borderId="0" xfId="0" applyFont="1" applyFill="1" applyAlignment="1">
      <alignment/>
    </xf>
    <xf numFmtId="0" fontId="18" fillId="35" borderId="0" xfId="0" applyFont="1" applyFill="1" applyAlignment="1">
      <alignment horizontal="left"/>
    </xf>
    <xf numFmtId="0" fontId="17" fillId="35" borderId="0" xfId="0" applyFont="1" applyFill="1" applyAlignment="1">
      <alignment/>
    </xf>
    <xf numFmtId="0" fontId="17" fillId="35" borderId="0" xfId="0" applyFont="1" applyFill="1" applyAlignment="1">
      <alignment horizontal="left"/>
    </xf>
    <xf numFmtId="0" fontId="0" fillId="34" borderId="10" xfId="0" applyFill="1" applyBorder="1" applyAlignment="1">
      <alignment/>
    </xf>
    <xf numFmtId="0" fontId="0" fillId="34" borderId="12" xfId="0" applyFill="1" applyBorder="1" applyAlignment="1">
      <alignment/>
    </xf>
    <xf numFmtId="0" fontId="10" fillId="35" borderId="13" xfId="0" applyFont="1" applyFill="1" applyBorder="1" applyAlignment="1">
      <alignment/>
    </xf>
    <xf numFmtId="0" fontId="10" fillId="35" borderId="14" xfId="0" applyFont="1" applyFill="1" applyBorder="1" applyAlignment="1">
      <alignment/>
    </xf>
    <xf numFmtId="0" fontId="10" fillId="35" borderId="15" xfId="0" applyFont="1" applyFill="1" applyBorder="1" applyAlignment="1">
      <alignment/>
    </xf>
    <xf numFmtId="0" fontId="15" fillId="35" borderId="16" xfId="0" applyFont="1" applyFill="1" applyBorder="1" applyAlignment="1">
      <alignment/>
    </xf>
    <xf numFmtId="0" fontId="15" fillId="35" borderId="17" xfId="0" applyFont="1" applyFill="1" applyBorder="1" applyAlignment="1">
      <alignment/>
    </xf>
    <xf numFmtId="0" fontId="15" fillId="35" borderId="18" xfId="0" applyFont="1" applyFill="1" applyBorder="1" applyAlignment="1">
      <alignment/>
    </xf>
    <xf numFmtId="0" fontId="16" fillId="35" borderId="19" xfId="0" applyFont="1" applyFill="1" applyBorder="1" applyAlignment="1">
      <alignment horizontal="left"/>
    </xf>
    <xf numFmtId="0" fontId="24" fillId="34" borderId="20" xfId="0" applyFont="1" applyFill="1" applyBorder="1" applyAlignment="1">
      <alignment horizontal="right"/>
    </xf>
    <xf numFmtId="0" fontId="16" fillId="35" borderId="21" xfId="0" applyFont="1" applyFill="1" applyBorder="1" applyAlignment="1">
      <alignment/>
    </xf>
    <xf numFmtId="0" fontId="16" fillId="35" borderId="22" xfId="0" applyFont="1" applyFill="1" applyBorder="1" applyAlignment="1">
      <alignment horizontal="center"/>
    </xf>
    <xf numFmtId="0" fontId="24" fillId="34" borderId="23" xfId="0" applyFont="1" applyFill="1" applyBorder="1" applyAlignment="1">
      <alignment horizontal="center"/>
    </xf>
    <xf numFmtId="0" fontId="16" fillId="35" borderId="0" xfId="0" applyFont="1" applyFill="1" applyBorder="1" applyAlignment="1">
      <alignment horizontal="right"/>
    </xf>
    <xf numFmtId="0" fontId="16" fillId="35" borderId="24" xfId="0" applyFont="1" applyFill="1" applyBorder="1" applyAlignment="1">
      <alignment horizontal="left"/>
    </xf>
    <xf numFmtId="0" fontId="16" fillId="35" borderId="25" xfId="0" applyFont="1" applyFill="1" applyBorder="1" applyAlignment="1">
      <alignment horizontal="center"/>
    </xf>
    <xf numFmtId="0" fontId="16" fillId="35" borderId="26" xfId="0" applyFont="1" applyFill="1" applyBorder="1" applyAlignment="1">
      <alignment horizontal="center"/>
    </xf>
    <xf numFmtId="0" fontId="16" fillId="35" borderId="27" xfId="0" applyFont="1" applyFill="1" applyBorder="1" applyAlignment="1">
      <alignment horizontal="center" vertical="center" wrapText="1"/>
    </xf>
    <xf numFmtId="0" fontId="16" fillId="35" borderId="28" xfId="0" applyFont="1" applyFill="1" applyBorder="1" applyAlignment="1">
      <alignment horizontal="center"/>
    </xf>
    <xf numFmtId="0" fontId="16" fillId="35" borderId="29" xfId="0" applyFont="1" applyFill="1" applyBorder="1" applyAlignment="1">
      <alignment horizontal="center" vertical="center" wrapText="1"/>
    </xf>
    <xf numFmtId="0" fontId="24" fillId="34" borderId="30" xfId="0" applyFont="1" applyFill="1" applyBorder="1" applyAlignment="1">
      <alignment horizontal="justify"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 horizontal="left"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 horizontal="left"/>
    </xf>
    <xf numFmtId="0" fontId="15" fillId="35" borderId="33" xfId="0" applyFont="1" applyFill="1" applyBorder="1" applyAlignment="1">
      <alignment/>
    </xf>
    <xf numFmtId="0" fontId="15" fillId="35" borderId="34" xfId="0" applyFont="1" applyFill="1" applyBorder="1" applyAlignment="1">
      <alignment horizontal="left"/>
    </xf>
    <xf numFmtId="0" fontId="15" fillId="35" borderId="10" xfId="0" applyFont="1" applyFill="1" applyBorder="1" applyAlignment="1">
      <alignment/>
    </xf>
    <xf numFmtId="0" fontId="10" fillId="35" borderId="12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0" fontId="21" fillId="35" borderId="10" xfId="0" applyFont="1" applyFill="1" applyBorder="1" applyAlignment="1">
      <alignment horizontal="left"/>
    </xf>
    <xf numFmtId="0" fontId="21" fillId="35" borderId="12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left"/>
    </xf>
    <xf numFmtId="0" fontId="10" fillId="35" borderId="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11" fillId="35" borderId="12" xfId="0" applyFont="1" applyFill="1" applyBorder="1" applyAlignment="1">
      <alignment horizontal="left"/>
    </xf>
    <xf numFmtId="0" fontId="10" fillId="35" borderId="35" xfId="0" applyFont="1" applyFill="1" applyBorder="1" applyAlignment="1">
      <alignment/>
    </xf>
    <xf numFmtId="0" fontId="5" fillId="35" borderId="36" xfId="0" applyFont="1" applyFill="1" applyBorder="1" applyAlignment="1">
      <alignment horizontal="center"/>
    </xf>
    <xf numFmtId="0" fontId="5" fillId="35" borderId="37" xfId="0" applyFont="1" applyFill="1" applyBorder="1" applyAlignment="1">
      <alignment horizontal="center"/>
    </xf>
    <xf numFmtId="0" fontId="16" fillId="35" borderId="38" xfId="0" applyFont="1" applyFill="1" applyBorder="1" applyAlignment="1">
      <alignment/>
    </xf>
    <xf numFmtId="196" fontId="16" fillId="35" borderId="39" xfId="0" applyNumberFormat="1" applyFont="1" applyFill="1" applyBorder="1" applyAlignment="1">
      <alignment horizontal="left"/>
    </xf>
    <xf numFmtId="196" fontId="16" fillId="35" borderId="40" xfId="0" applyNumberFormat="1" applyFont="1" applyFill="1" applyBorder="1" applyAlignment="1">
      <alignment horizontal="left"/>
    </xf>
    <xf numFmtId="196" fontId="15" fillId="35" borderId="40" xfId="0" applyNumberFormat="1" applyFont="1" applyFill="1" applyBorder="1" applyAlignment="1">
      <alignment horizontal="left"/>
    </xf>
    <xf numFmtId="196" fontId="16" fillId="35" borderId="28" xfId="0" applyNumberFormat="1" applyFont="1" applyFill="1" applyBorder="1" applyAlignment="1">
      <alignment horizontal="left"/>
    </xf>
    <xf numFmtId="196" fontId="15" fillId="35" borderId="28" xfId="0" applyNumberFormat="1" applyFont="1" applyFill="1" applyBorder="1" applyAlignment="1">
      <alignment horizontal="left"/>
    </xf>
    <xf numFmtId="196" fontId="15" fillId="35" borderId="12" xfId="0" applyNumberFormat="1" applyFont="1" applyFill="1" applyBorder="1" applyAlignment="1">
      <alignment horizontal="left"/>
    </xf>
    <xf numFmtId="0" fontId="16" fillId="35" borderId="41" xfId="0" applyFont="1" applyFill="1" applyBorder="1" applyAlignment="1">
      <alignment horizontal="center"/>
    </xf>
    <xf numFmtId="0" fontId="16" fillId="35" borderId="42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15" fillId="35" borderId="32" xfId="0" applyFont="1" applyFill="1" applyBorder="1" applyAlignment="1">
      <alignment horizontal="left"/>
    </xf>
    <xf numFmtId="0" fontId="15" fillId="35" borderId="31" xfId="0" applyFont="1" applyFill="1" applyBorder="1" applyAlignment="1">
      <alignment/>
    </xf>
    <xf numFmtId="0" fontId="18" fillId="35" borderId="43" xfId="0" applyFont="1" applyFill="1" applyBorder="1" applyAlignment="1">
      <alignment horizontal="left"/>
    </xf>
    <xf numFmtId="0" fontId="10" fillId="35" borderId="44" xfId="0" applyFont="1" applyFill="1" applyBorder="1" applyAlignment="1">
      <alignment horizontal="left" vertical="center"/>
    </xf>
    <xf numFmtId="0" fontId="10" fillId="35" borderId="45" xfId="0" applyFont="1" applyFill="1" applyBorder="1" applyAlignment="1">
      <alignment horizontal="left" vertical="center"/>
    </xf>
    <xf numFmtId="0" fontId="0" fillId="36" borderId="0" xfId="0" applyFill="1" applyBorder="1" applyAlignment="1">
      <alignment/>
    </xf>
    <xf numFmtId="201" fontId="8" fillId="35" borderId="0" xfId="46" applyNumberFormat="1" applyFont="1" applyFill="1" applyAlignment="1">
      <alignment horizontal="right"/>
    </xf>
    <xf numFmtId="201" fontId="8" fillId="35" borderId="0" xfId="46" applyNumberFormat="1" applyFont="1" applyFill="1" applyAlignment="1">
      <alignment/>
    </xf>
    <xf numFmtId="201" fontId="8" fillId="35" borderId="0" xfId="46" applyNumberFormat="1" applyFont="1" applyFill="1" applyBorder="1" applyAlignment="1">
      <alignment/>
    </xf>
    <xf numFmtId="201" fontId="0" fillId="0" borderId="0" xfId="46" applyNumberFormat="1" applyFont="1" applyAlignment="1">
      <alignment/>
    </xf>
    <xf numFmtId="201" fontId="0" fillId="36" borderId="0" xfId="46" applyNumberFormat="1" applyFont="1" applyFill="1" applyBorder="1" applyAlignment="1">
      <alignment/>
    </xf>
    <xf numFmtId="201" fontId="0" fillId="34" borderId="0" xfId="46" applyNumberFormat="1" applyFont="1" applyFill="1" applyAlignment="1">
      <alignment/>
    </xf>
    <xf numFmtId="3" fontId="0" fillId="36" borderId="0" xfId="0" applyNumberFormat="1" applyFill="1" applyAlignment="1">
      <alignment/>
    </xf>
    <xf numFmtId="0" fontId="27" fillId="35" borderId="0" xfId="0" applyFont="1" applyFill="1" applyAlignment="1">
      <alignment horizontal="center"/>
    </xf>
    <xf numFmtId="201" fontId="0" fillId="36" borderId="0" xfId="46" applyNumberFormat="1" applyFont="1" applyFill="1" applyAlignment="1">
      <alignment/>
    </xf>
    <xf numFmtId="0" fontId="19" fillId="34" borderId="0" xfId="0" applyFont="1" applyFill="1" applyAlignment="1">
      <alignment/>
    </xf>
    <xf numFmtId="0" fontId="20" fillId="34" borderId="0" xfId="0" applyFont="1" applyFill="1" applyAlignment="1">
      <alignment/>
    </xf>
    <xf numFmtId="201" fontId="9" fillId="35" borderId="0" xfId="46" applyNumberFormat="1" applyFont="1" applyFill="1" applyAlignment="1">
      <alignment/>
    </xf>
    <xf numFmtId="0" fontId="9" fillId="35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0" xfId="0" applyFont="1" applyAlignment="1">
      <alignment horizontal="justify"/>
    </xf>
    <xf numFmtId="201" fontId="9" fillId="0" borderId="45" xfId="46" applyNumberFormat="1" applyFont="1" applyBorder="1" applyAlignment="1">
      <alignment/>
    </xf>
    <xf numFmtId="201" fontId="8" fillId="0" borderId="0" xfId="46" applyNumberFormat="1" applyFont="1" applyAlignment="1">
      <alignment/>
    </xf>
    <xf numFmtId="195" fontId="8" fillId="0" borderId="0" xfId="0" applyNumberFormat="1" applyFont="1" applyAlignment="1">
      <alignment/>
    </xf>
    <xf numFmtId="201" fontId="9" fillId="0" borderId="46" xfId="46" applyNumberFormat="1" applyFont="1" applyBorder="1" applyAlignment="1">
      <alignment/>
    </xf>
    <xf numFmtId="201" fontId="9" fillId="0" borderId="47" xfId="46" applyNumberFormat="1" applyFont="1" applyBorder="1" applyAlignment="1">
      <alignment/>
    </xf>
    <xf numFmtId="0" fontId="8" fillId="0" borderId="0" xfId="0" applyFont="1" applyBorder="1" applyAlignment="1">
      <alignment/>
    </xf>
    <xf numFmtId="195" fontId="8" fillId="0" borderId="0" xfId="0" applyNumberFormat="1" applyFont="1" applyBorder="1" applyAlignment="1">
      <alignment/>
    </xf>
    <xf numFmtId="0" fontId="8" fillId="0" borderId="0" xfId="0" applyFont="1" applyAlignment="1">
      <alignment vertical="justify"/>
    </xf>
    <xf numFmtId="0" fontId="9" fillId="0" borderId="0" xfId="0" applyFont="1" applyAlignment="1">
      <alignment vertical="justify"/>
    </xf>
    <xf numFmtId="0" fontId="8" fillId="0" borderId="0" xfId="0" applyFont="1" applyAlignment="1">
      <alignment vertical="center"/>
    </xf>
    <xf numFmtId="201" fontId="7" fillId="0" borderId="45" xfId="46" applyNumberFormat="1" applyFont="1" applyBorder="1" applyAlignment="1">
      <alignment/>
    </xf>
    <xf numFmtId="201" fontId="6" fillId="0" borderId="0" xfId="46" applyNumberFormat="1" applyFont="1" applyAlignment="1">
      <alignment/>
    </xf>
    <xf numFmtId="201" fontId="7" fillId="0" borderId="48" xfId="46" applyNumberFormat="1" applyFont="1" applyBorder="1" applyAlignment="1">
      <alignment/>
    </xf>
    <xf numFmtId="201" fontId="7" fillId="0" borderId="11" xfId="46" applyNumberFormat="1" applyFont="1" applyBorder="1" applyAlignment="1">
      <alignment/>
    </xf>
    <xf numFmtId="0" fontId="0" fillId="0" borderId="0" xfId="0" applyAlignment="1" applyProtection="1">
      <alignment horizontal="center"/>
      <protection locked="0"/>
    </xf>
    <xf numFmtId="3" fontId="6" fillId="0" borderId="0" xfId="0" applyNumberFormat="1" applyFont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201" fontId="9" fillId="35" borderId="45" xfId="46" applyNumberFormat="1" applyFont="1" applyFill="1" applyBorder="1" applyAlignment="1">
      <alignment/>
    </xf>
    <xf numFmtId="201" fontId="9" fillId="35" borderId="46" xfId="46" applyNumberFormat="1" applyFont="1" applyFill="1" applyBorder="1" applyAlignment="1">
      <alignment/>
    </xf>
    <xf numFmtId="201" fontId="9" fillId="35" borderId="49" xfId="46" applyNumberFormat="1" applyFont="1" applyFill="1" applyBorder="1" applyAlignment="1">
      <alignment/>
    </xf>
    <xf numFmtId="201" fontId="9" fillId="35" borderId="25" xfId="46" applyNumberFormat="1" applyFont="1" applyFill="1" applyBorder="1" applyAlignment="1">
      <alignment/>
    </xf>
    <xf numFmtId="201" fontId="0" fillId="34" borderId="0" xfId="46" applyNumberFormat="1" applyFont="1" applyFill="1" applyBorder="1" applyAlignment="1">
      <alignment/>
    </xf>
    <xf numFmtId="201" fontId="9" fillId="35" borderId="47" xfId="46" applyNumberFormat="1" applyFont="1" applyFill="1" applyBorder="1" applyAlignment="1">
      <alignment/>
    </xf>
    <xf numFmtId="3" fontId="8" fillId="35" borderId="0" xfId="0" applyNumberFormat="1" applyFont="1" applyFill="1" applyAlignment="1">
      <alignment horizontal="center"/>
    </xf>
    <xf numFmtId="196" fontId="15" fillId="35" borderId="50" xfId="0" applyNumberFormat="1" applyFont="1" applyFill="1" applyBorder="1" applyAlignment="1">
      <alignment horizontal="left"/>
    </xf>
    <xf numFmtId="196" fontId="16" fillId="35" borderId="51" xfId="0" applyNumberFormat="1" applyFont="1" applyFill="1" applyBorder="1" applyAlignment="1">
      <alignment horizontal="left"/>
    </xf>
    <xf numFmtId="196" fontId="15" fillId="35" borderId="52" xfId="0" applyNumberFormat="1" applyFont="1" applyFill="1" applyBorder="1" applyAlignment="1">
      <alignment horizontal="left"/>
    </xf>
    <xf numFmtId="196" fontId="16" fillId="37" borderId="40" xfId="0" applyNumberFormat="1" applyFont="1" applyFill="1" applyBorder="1" applyAlignment="1">
      <alignment horizontal="left"/>
    </xf>
    <xf numFmtId="0" fontId="16" fillId="37" borderId="53" xfId="0" applyFont="1" applyFill="1" applyBorder="1" applyAlignment="1">
      <alignment horizontal="left" vertical="center" wrapText="1"/>
    </xf>
    <xf numFmtId="196" fontId="16" fillId="37" borderId="26" xfId="0" applyNumberFormat="1" applyFont="1" applyFill="1" applyBorder="1" applyAlignment="1">
      <alignment horizontal="left" vertical="center" wrapText="1"/>
    </xf>
    <xf numFmtId="0" fontId="5" fillId="35" borderId="10" xfId="0" applyFont="1" applyFill="1" applyBorder="1" applyAlignment="1">
      <alignment/>
    </xf>
    <xf numFmtId="0" fontId="15" fillId="35" borderId="54" xfId="0" applyFont="1" applyFill="1" applyBorder="1" applyAlignment="1">
      <alignment/>
    </xf>
    <xf numFmtId="0" fontId="15" fillId="35" borderId="55" xfId="0" applyFont="1" applyFill="1" applyBorder="1" applyAlignment="1">
      <alignment horizontal="left"/>
    </xf>
    <xf numFmtId="0" fontId="15" fillId="35" borderId="56" xfId="0" applyFont="1" applyFill="1" applyBorder="1" applyAlignment="1">
      <alignment/>
    </xf>
    <xf numFmtId="196" fontId="15" fillId="35" borderId="57" xfId="0" applyNumberFormat="1" applyFont="1" applyFill="1" applyBorder="1" applyAlignment="1">
      <alignment horizontal="left"/>
    </xf>
    <xf numFmtId="0" fontId="8" fillId="0" borderId="0" xfId="0" applyFont="1" applyAlignment="1">
      <alignment horizontal="center"/>
    </xf>
    <xf numFmtId="0" fontId="8" fillId="35" borderId="0" xfId="0" applyFont="1" applyFill="1" applyBorder="1" applyAlignment="1">
      <alignment/>
    </xf>
    <xf numFmtId="201" fontId="9" fillId="35" borderId="58" xfId="46" applyNumberFormat="1" applyFont="1" applyFill="1" applyBorder="1" applyAlignment="1">
      <alignment/>
    </xf>
    <xf numFmtId="201" fontId="19" fillId="36" borderId="58" xfId="46" applyNumberFormat="1" applyFont="1" applyFill="1" applyBorder="1" applyAlignment="1">
      <alignment/>
    </xf>
    <xf numFmtId="0" fontId="15" fillId="35" borderId="0" xfId="0" applyFont="1" applyFill="1" applyBorder="1" applyAlignment="1">
      <alignment horizontal="left"/>
    </xf>
    <xf numFmtId="0" fontId="15" fillId="35" borderId="12" xfId="0" applyFont="1" applyFill="1" applyBorder="1" applyAlignment="1">
      <alignment/>
    </xf>
    <xf numFmtId="0" fontId="0" fillId="36" borderId="0" xfId="0" applyFont="1" applyFill="1" applyAlignment="1">
      <alignment/>
    </xf>
    <xf numFmtId="0" fontId="0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0" fillId="34" borderId="0" xfId="0" applyFont="1" applyFill="1" applyBorder="1" applyAlignment="1">
      <alignment horizontal="centerContinuous"/>
    </xf>
    <xf numFmtId="0" fontId="0" fillId="3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01" fontId="9" fillId="0" borderId="45" xfId="46" applyNumberFormat="1" applyFont="1" applyFill="1" applyBorder="1" applyAlignment="1">
      <alignment/>
    </xf>
    <xf numFmtId="201" fontId="1" fillId="0" borderId="0" xfId="46" applyNumberFormat="1" applyFont="1" applyAlignment="1">
      <alignment/>
    </xf>
    <xf numFmtId="201" fontId="9" fillId="35" borderId="0" xfId="46" applyNumberFormat="1" applyFont="1" applyFill="1" applyBorder="1" applyAlignment="1">
      <alignment/>
    </xf>
    <xf numFmtId="201" fontId="1" fillId="0" borderId="0" xfId="0" applyNumberFormat="1" applyFont="1" applyAlignment="1">
      <alignment/>
    </xf>
    <xf numFmtId="0" fontId="25" fillId="36" borderId="59" xfId="0" applyFont="1" applyFill="1" applyBorder="1" applyAlignment="1">
      <alignment horizontal="center"/>
    </xf>
    <xf numFmtId="0" fontId="16" fillId="37" borderId="60" xfId="0" applyFont="1" applyFill="1" applyBorder="1" applyAlignment="1">
      <alignment horizontal="left"/>
    </xf>
    <xf numFmtId="0" fontId="16" fillId="35" borderId="61" xfId="0" applyFont="1" applyFill="1" applyBorder="1" applyAlignment="1">
      <alignment/>
    </xf>
    <xf numFmtId="0" fontId="16" fillId="35" borderId="62" xfId="0" applyFont="1" applyFill="1" applyBorder="1" applyAlignment="1">
      <alignment horizontal="left"/>
    </xf>
    <xf numFmtId="0" fontId="0" fillId="0" borderId="0" xfId="0" applyBorder="1" applyAlignment="1">
      <alignment/>
    </xf>
    <xf numFmtId="201" fontId="8" fillId="0" borderId="0" xfId="46" applyNumberFormat="1" applyFont="1" applyFill="1" applyAlignment="1">
      <alignment/>
    </xf>
    <xf numFmtId="0" fontId="19" fillId="0" borderId="0" xfId="0" applyFont="1" applyAlignment="1">
      <alignment/>
    </xf>
    <xf numFmtId="39" fontId="19" fillId="0" borderId="63" xfId="46" applyNumberFormat="1" applyFont="1" applyBorder="1" applyAlignment="1">
      <alignment/>
    </xf>
    <xf numFmtId="37" fontId="19" fillId="0" borderId="63" xfId="46" applyNumberFormat="1" applyFont="1" applyBorder="1" applyAlignment="1">
      <alignment horizontal="right"/>
    </xf>
    <xf numFmtId="39" fontId="19" fillId="0" borderId="0" xfId="46" applyNumberFormat="1" applyFont="1" applyBorder="1" applyAlignment="1">
      <alignment/>
    </xf>
    <xf numFmtId="37" fontId="19" fillId="0" borderId="0" xfId="46" applyNumberFormat="1" applyFont="1" applyBorder="1" applyAlignment="1">
      <alignment horizontal="right"/>
    </xf>
    <xf numFmtId="37" fontId="19" fillId="0" borderId="47" xfId="46" applyNumberFormat="1" applyFont="1" applyBorder="1" applyAlignment="1">
      <alignment/>
    </xf>
    <xf numFmtId="37" fontId="19" fillId="0" borderId="47" xfId="46" applyNumberFormat="1" applyFont="1" applyBorder="1" applyAlignment="1">
      <alignment horizontal="right"/>
    </xf>
    <xf numFmtId="0" fontId="20" fillId="0" borderId="0" xfId="0" applyFont="1" applyAlignment="1">
      <alignment/>
    </xf>
    <xf numFmtId="37" fontId="20" fillId="0" borderId="0" xfId="46" applyNumberFormat="1" applyFont="1" applyAlignment="1">
      <alignment/>
    </xf>
    <xf numFmtId="37" fontId="20" fillId="0" borderId="0" xfId="46" applyNumberFormat="1" applyFont="1" applyAlignment="1">
      <alignment horizontal="right"/>
    </xf>
    <xf numFmtId="39" fontId="20" fillId="0" borderId="0" xfId="46" applyNumberFormat="1" applyFont="1" applyAlignment="1">
      <alignment/>
    </xf>
    <xf numFmtId="0" fontId="8" fillId="0" borderId="0" xfId="0" applyFont="1" applyFill="1" applyAlignment="1">
      <alignment/>
    </xf>
    <xf numFmtId="37" fontId="20" fillId="0" borderId="0" xfId="0" applyNumberFormat="1" applyFont="1" applyAlignment="1">
      <alignment horizontal="right"/>
    </xf>
    <xf numFmtId="193" fontId="20" fillId="0" borderId="0" xfId="46" applyFont="1" applyAlignment="1">
      <alignment/>
    </xf>
    <xf numFmtId="193" fontId="19" fillId="0" borderId="0" xfId="46" applyFont="1" applyAlignment="1">
      <alignment/>
    </xf>
    <xf numFmtId="193" fontId="20" fillId="0" borderId="0" xfId="46" applyFont="1" applyAlignment="1">
      <alignment/>
    </xf>
    <xf numFmtId="37" fontId="20" fillId="0" borderId="0" xfId="46" applyNumberFormat="1" applyFont="1" applyAlignment="1">
      <alignment/>
    </xf>
    <xf numFmtId="37" fontId="20" fillId="0" borderId="0" xfId="0" applyNumberFormat="1" applyFont="1" applyAlignment="1">
      <alignment/>
    </xf>
    <xf numFmtId="0" fontId="30" fillId="0" borderId="0" xfId="0" applyFont="1" applyAlignment="1">
      <alignment/>
    </xf>
    <xf numFmtId="37" fontId="8" fillId="35" borderId="0" xfId="0" applyNumberFormat="1" applyFont="1" applyFill="1" applyAlignment="1">
      <alignment/>
    </xf>
    <xf numFmtId="49" fontId="19" fillId="0" borderId="0" xfId="0" applyNumberFormat="1" applyFont="1" applyAlignment="1">
      <alignment horizontal="right"/>
    </xf>
    <xf numFmtId="37" fontId="19" fillId="0" borderId="63" xfId="46" applyNumberFormat="1" applyFont="1" applyBorder="1" applyAlignment="1">
      <alignment/>
    </xf>
    <xf numFmtId="49" fontId="20" fillId="0" borderId="0" xfId="0" applyNumberFormat="1" applyFont="1" applyAlignment="1">
      <alignment horizontal="right"/>
    </xf>
    <xf numFmtId="37" fontId="19" fillId="0" borderId="0" xfId="46" applyNumberFormat="1" applyFont="1" applyBorder="1" applyAlignment="1">
      <alignment/>
    </xf>
    <xf numFmtId="37" fontId="20" fillId="0" borderId="0" xfId="46" applyNumberFormat="1" applyFont="1" applyBorder="1" applyAlignment="1">
      <alignment/>
    </xf>
    <xf numFmtId="49" fontId="20" fillId="0" borderId="0" xfId="0" applyNumberFormat="1" applyFont="1" applyFill="1" applyAlignment="1">
      <alignment horizontal="right"/>
    </xf>
    <xf numFmtId="0" fontId="20" fillId="0" borderId="0" xfId="0" applyFont="1" applyAlignment="1">
      <alignment horizontal="right"/>
    </xf>
    <xf numFmtId="0" fontId="9" fillId="35" borderId="0" xfId="0" applyFont="1" applyFill="1" applyBorder="1" applyAlignment="1">
      <alignment/>
    </xf>
    <xf numFmtId="0" fontId="31" fillId="0" borderId="0" xfId="0" applyFont="1" applyAlignment="1">
      <alignment/>
    </xf>
    <xf numFmtId="201" fontId="6" fillId="0" borderId="0" xfId="46" applyNumberFormat="1" applyFont="1" applyAlignment="1">
      <alignment horizontal="right"/>
    </xf>
    <xf numFmtId="0" fontId="32" fillId="0" borderId="0" xfId="0" applyFont="1" applyBorder="1" applyAlignment="1">
      <alignment/>
    </xf>
    <xf numFmtId="201" fontId="32" fillId="0" borderId="0" xfId="46" applyNumberFormat="1" applyFont="1" applyBorder="1" applyAlignment="1">
      <alignment/>
    </xf>
    <xf numFmtId="0" fontId="4" fillId="0" borderId="0" xfId="0" applyFont="1" applyBorder="1" applyAlignment="1">
      <alignment/>
    </xf>
    <xf numFmtId="201" fontId="4" fillId="0" borderId="0" xfId="46" applyNumberFormat="1" applyFont="1" applyBorder="1" applyAlignment="1">
      <alignment/>
    </xf>
    <xf numFmtId="201" fontId="4" fillId="0" borderId="0" xfId="46" applyNumberFormat="1" applyFont="1" applyFill="1" applyBorder="1" applyAlignment="1">
      <alignment horizontal="center"/>
    </xf>
    <xf numFmtId="201" fontId="19" fillId="36" borderId="0" xfId="46" applyNumberFormat="1" applyFont="1" applyFill="1" applyBorder="1" applyAlignment="1">
      <alignment/>
    </xf>
    <xf numFmtId="0" fontId="1" fillId="34" borderId="0" xfId="0" applyFont="1" applyFill="1" applyAlignment="1">
      <alignment horizontal="center"/>
    </xf>
    <xf numFmtId="201" fontId="1" fillId="34" borderId="47" xfId="0" applyNumberFormat="1" applyFont="1" applyFill="1" applyBorder="1" applyAlignment="1">
      <alignment/>
    </xf>
    <xf numFmtId="201" fontId="8" fillId="34" borderId="0" xfId="46" applyNumberFormat="1" applyFont="1" applyFill="1" applyBorder="1" applyAlignment="1">
      <alignment/>
    </xf>
    <xf numFmtId="201" fontId="0" fillId="34" borderId="0" xfId="0" applyNumberFormat="1" applyFill="1" applyAlignment="1">
      <alignment/>
    </xf>
    <xf numFmtId="0" fontId="9" fillId="35" borderId="0" xfId="0" applyFont="1" applyFill="1" applyAlignment="1">
      <alignment vertical="justify"/>
    </xf>
    <xf numFmtId="0" fontId="8" fillId="35" borderId="0" xfId="0" applyFont="1" applyFill="1" applyAlignment="1">
      <alignment vertical="justify"/>
    </xf>
    <xf numFmtId="196" fontId="16" fillId="35" borderId="57" xfId="0" applyNumberFormat="1" applyFont="1" applyFill="1" applyBorder="1" applyAlignment="1">
      <alignment horizontal="left"/>
    </xf>
    <xf numFmtId="17" fontId="1" fillId="34" borderId="0" xfId="0" applyNumberFormat="1" applyFont="1" applyFill="1" applyAlignment="1">
      <alignment horizontal="center"/>
    </xf>
    <xf numFmtId="196" fontId="16" fillId="35" borderId="12" xfId="0" applyNumberFormat="1" applyFont="1" applyFill="1" applyBorder="1" applyAlignment="1">
      <alignment/>
    </xf>
    <xf numFmtId="196" fontId="16" fillId="0" borderId="12" xfId="0" applyNumberFormat="1" applyFont="1" applyFill="1" applyBorder="1" applyAlignment="1">
      <alignment/>
    </xf>
    <xf numFmtId="196" fontId="16" fillId="35" borderId="28" xfId="0" applyNumberFormat="1" applyFont="1" applyFill="1" applyBorder="1" applyAlignment="1">
      <alignment/>
    </xf>
    <xf numFmtId="0" fontId="9" fillId="35" borderId="0" xfId="0" applyFont="1" applyFill="1" applyAlignment="1">
      <alignment horizontal="center"/>
    </xf>
    <xf numFmtId="3" fontId="8" fillId="35" borderId="0" xfId="0" applyNumberFormat="1" applyFont="1" applyFill="1" applyAlignment="1">
      <alignment horizontal="center"/>
    </xf>
    <xf numFmtId="0" fontId="8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95" fontId="9" fillId="0" borderId="0" xfId="0" applyNumberFormat="1" applyFont="1" applyAlignment="1">
      <alignment horizontal="center"/>
    </xf>
    <xf numFmtId="0" fontId="6" fillId="35" borderId="0" xfId="0" applyFont="1" applyFill="1" applyBorder="1" applyAlignment="1">
      <alignment horizontal="left"/>
    </xf>
    <xf numFmtId="0" fontId="12" fillId="35" borderId="0" xfId="0" applyFont="1" applyFill="1" applyBorder="1" applyAlignment="1">
      <alignment horizontal="center"/>
    </xf>
    <xf numFmtId="0" fontId="13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 horizontal="center"/>
    </xf>
    <xf numFmtId="0" fontId="1" fillId="34" borderId="0" xfId="0" applyFont="1" applyFill="1" applyAlignment="1">
      <alignment horizontal="center"/>
    </xf>
    <xf numFmtId="0" fontId="1" fillId="34" borderId="0" xfId="0" applyFont="1" applyFill="1" applyAlignment="1">
      <alignment horizontal="left"/>
    </xf>
    <xf numFmtId="0" fontId="26" fillId="34" borderId="54" xfId="0" applyFont="1" applyFill="1" applyBorder="1" applyAlignment="1">
      <alignment horizontal="center"/>
    </xf>
    <xf numFmtId="0" fontId="26" fillId="34" borderId="55" xfId="0" applyFont="1" applyFill="1" applyBorder="1" applyAlignment="1">
      <alignment horizontal="center"/>
    </xf>
    <xf numFmtId="0" fontId="26" fillId="34" borderId="56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0" xfId="0" applyFont="1" applyFill="1" applyBorder="1" applyAlignment="1">
      <alignment horizontal="center"/>
    </xf>
    <xf numFmtId="0" fontId="23" fillId="35" borderId="12" xfId="0" applyFont="1" applyFill="1" applyBorder="1" applyAlignment="1">
      <alignment horizontal="center"/>
    </xf>
    <xf numFmtId="0" fontId="5" fillId="35" borderId="27" xfId="0" applyFont="1" applyFill="1" applyBorder="1" applyAlignment="1">
      <alignment horizontal="center" vertical="center" wrapText="1"/>
    </xf>
    <xf numFmtId="0" fontId="5" fillId="35" borderId="45" xfId="0" applyFont="1" applyFill="1" applyBorder="1" applyAlignment="1">
      <alignment horizontal="center" vertical="center" wrapText="1"/>
    </xf>
    <xf numFmtId="0" fontId="5" fillId="35" borderId="64" xfId="0" applyFont="1" applyFill="1" applyBorder="1" applyAlignment="1">
      <alignment horizontal="center" vertical="center" wrapText="1"/>
    </xf>
    <xf numFmtId="0" fontId="16" fillId="35" borderId="35" xfId="0" applyFont="1" applyFill="1" applyBorder="1" applyAlignment="1">
      <alignment horizontal="center"/>
    </xf>
    <xf numFmtId="0" fontId="16" fillId="35" borderId="65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83</xdr:row>
      <xdr:rowOff>0</xdr:rowOff>
    </xdr:from>
    <xdr:to>
      <xdr:col>2</xdr:col>
      <xdr:colOff>57150</xdr:colOff>
      <xdr:row>83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85775" y="13592175"/>
          <a:ext cx="26479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PEDRO EMIRO CABEZAS CASANOVA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Representante Legal</a:t>
          </a:r>
        </a:p>
      </xdr:txBody>
    </xdr:sp>
    <xdr:clientData/>
  </xdr:twoCellAnchor>
  <xdr:twoCellAnchor>
    <xdr:from>
      <xdr:col>1</xdr:col>
      <xdr:colOff>0</xdr:colOff>
      <xdr:row>121</xdr:row>
      <xdr:rowOff>0</xdr:rowOff>
    </xdr:from>
    <xdr:to>
      <xdr:col>1</xdr:col>
      <xdr:colOff>762000</xdr:colOff>
      <xdr:row>121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485775" y="19783425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PEDRO EMIRO CABEZAS CASANOVA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Representante Legal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80</xdr:row>
      <xdr:rowOff>0</xdr:rowOff>
    </xdr:from>
    <xdr:to>
      <xdr:col>2</xdr:col>
      <xdr:colOff>57150</xdr:colOff>
      <xdr:row>80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71475" y="13830300"/>
          <a:ext cx="24860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PEDRO EMIRO CABEZAS CASANOVA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Representante Legal</a:t>
          </a:r>
        </a:p>
      </xdr:txBody>
    </xdr:sp>
    <xdr:clientData/>
  </xdr:twoCellAnchor>
  <xdr:twoCellAnchor>
    <xdr:from>
      <xdr:col>1</xdr:col>
      <xdr:colOff>0</xdr:colOff>
      <xdr:row>118</xdr:row>
      <xdr:rowOff>0</xdr:rowOff>
    </xdr:from>
    <xdr:to>
      <xdr:col>1</xdr:col>
      <xdr:colOff>762000</xdr:colOff>
      <xdr:row>118</xdr:row>
      <xdr:rowOff>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371475" y="19983450"/>
          <a:ext cx="7620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ahoma"/>
              <a:ea typeface="Tahoma"/>
              <a:cs typeface="Tahoma"/>
            </a:rPr>
            <a:t>PEDRO EMIRO CABEZAS CASANOVA
</a:t>
          </a: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Representante Legal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C49">
      <selection activeCell="H65" sqref="H65"/>
    </sheetView>
  </sheetViews>
  <sheetFormatPr defaultColWidth="11.421875" defaultRowHeight="12.75"/>
  <cols>
    <col min="1" max="1" width="7.28125" style="0" customWidth="1"/>
    <col min="2" max="2" width="38.8515625" style="0" customWidth="1"/>
    <col min="3" max="3" width="20.8515625" style="0" customWidth="1"/>
    <col min="4" max="4" width="4.7109375" style="0" customWidth="1"/>
    <col min="5" max="5" width="22.7109375" style="0" customWidth="1"/>
    <col min="6" max="6" width="7.00390625" style="0" customWidth="1"/>
    <col min="7" max="7" width="42.00390625" style="0" customWidth="1"/>
    <col min="8" max="8" width="21.421875" style="0" customWidth="1"/>
    <col min="9" max="9" width="4.57421875" style="0" customWidth="1"/>
    <col min="10" max="10" width="20.7109375" style="0" customWidth="1"/>
    <col min="11" max="11" width="3.57421875" style="0" hidden="1" customWidth="1"/>
    <col min="12" max="12" width="11.421875" style="0" hidden="1" customWidth="1"/>
  </cols>
  <sheetData>
    <row r="1" spans="1:14" ht="12.75">
      <c r="A1" s="19"/>
      <c r="B1" s="19"/>
      <c r="C1" s="19"/>
      <c r="D1" s="19"/>
      <c r="E1" s="19"/>
      <c r="F1" s="19"/>
      <c r="G1" s="19"/>
      <c r="H1" s="19"/>
      <c r="I1" s="19"/>
      <c r="J1" s="19"/>
      <c r="K1" s="30"/>
      <c r="L1" s="30"/>
      <c r="M1" s="30"/>
      <c r="N1" s="30"/>
    </row>
    <row r="2" spans="1:14" ht="12.75">
      <c r="A2" s="238" t="s">
        <v>0</v>
      </c>
      <c r="B2" s="238"/>
      <c r="C2" s="238"/>
      <c r="D2" s="238"/>
      <c r="E2" s="238"/>
      <c r="F2" s="238"/>
      <c r="G2" s="238"/>
      <c r="H2" s="238"/>
      <c r="I2" s="238"/>
      <c r="J2" s="238"/>
      <c r="K2" s="30"/>
      <c r="L2" s="30"/>
      <c r="M2" s="30"/>
      <c r="N2" s="30"/>
    </row>
    <row r="3" spans="1:14" ht="12.75">
      <c r="A3" s="240" t="s">
        <v>1</v>
      </c>
      <c r="B3" s="240"/>
      <c r="C3" s="240"/>
      <c r="D3" s="240"/>
      <c r="E3" s="240"/>
      <c r="F3" s="240"/>
      <c r="G3" s="240"/>
      <c r="H3" s="240"/>
      <c r="I3" s="240"/>
      <c r="J3" s="240"/>
      <c r="K3" s="30"/>
      <c r="L3" s="30"/>
      <c r="M3" s="30"/>
      <c r="N3" s="30"/>
    </row>
    <row r="4" spans="1:14" ht="12.75">
      <c r="A4" s="240" t="s">
        <v>333</v>
      </c>
      <c r="B4" s="240"/>
      <c r="C4" s="240"/>
      <c r="D4" s="240"/>
      <c r="E4" s="240"/>
      <c r="F4" s="240"/>
      <c r="G4" s="240"/>
      <c r="H4" s="240"/>
      <c r="I4" s="240"/>
      <c r="J4" s="240"/>
      <c r="K4" s="30"/>
      <c r="L4" s="30"/>
      <c r="M4" s="30"/>
      <c r="N4" s="30"/>
    </row>
    <row r="5" spans="1:14" ht="12.75">
      <c r="A5" s="240" t="s">
        <v>54</v>
      </c>
      <c r="B5" s="240"/>
      <c r="C5" s="240"/>
      <c r="D5" s="240"/>
      <c r="E5" s="240"/>
      <c r="F5" s="240"/>
      <c r="G5" s="240"/>
      <c r="H5" s="240"/>
      <c r="I5" s="240"/>
      <c r="J5" s="240"/>
      <c r="K5" s="30"/>
      <c r="L5" s="30"/>
      <c r="M5" s="30"/>
      <c r="N5" s="30"/>
    </row>
    <row r="6" spans="1:14" ht="12.75">
      <c r="A6" s="19"/>
      <c r="B6" s="19"/>
      <c r="C6" s="19"/>
      <c r="D6" s="19"/>
      <c r="E6" s="19"/>
      <c r="F6" s="19"/>
      <c r="G6" s="19"/>
      <c r="H6" s="19"/>
      <c r="I6" s="19"/>
      <c r="J6" s="19"/>
      <c r="K6" s="30"/>
      <c r="L6" s="30"/>
      <c r="M6" s="30"/>
      <c r="N6" s="30"/>
    </row>
    <row r="7" spans="1:14" ht="12.75">
      <c r="A7" s="19"/>
      <c r="B7" s="19"/>
      <c r="C7" s="19"/>
      <c r="D7" s="19"/>
      <c r="E7" s="19"/>
      <c r="F7" s="19"/>
      <c r="G7" s="19"/>
      <c r="H7" s="19"/>
      <c r="I7" s="19"/>
      <c r="J7" s="19"/>
      <c r="K7" s="30"/>
      <c r="L7" s="30"/>
      <c r="M7" s="30"/>
      <c r="N7" s="30"/>
    </row>
    <row r="8" spans="1:14" ht="12.75">
      <c r="A8" s="20"/>
      <c r="B8" s="20"/>
      <c r="C8" s="20"/>
      <c r="D8" s="20"/>
      <c r="E8" s="20"/>
      <c r="F8" s="20"/>
      <c r="G8" s="20"/>
      <c r="H8" s="20"/>
      <c r="I8" s="20"/>
      <c r="J8" s="20"/>
      <c r="K8" s="30"/>
      <c r="L8" s="30"/>
      <c r="M8" s="30"/>
      <c r="N8" s="30"/>
    </row>
    <row r="9" spans="1:14" ht="12.75">
      <c r="A9" s="20"/>
      <c r="B9" s="20"/>
      <c r="C9" s="129" t="s">
        <v>98</v>
      </c>
      <c r="D9" s="123" t="s">
        <v>170</v>
      </c>
      <c r="E9" s="129" t="s">
        <v>98</v>
      </c>
      <c r="F9" s="20"/>
      <c r="G9" s="20"/>
      <c r="H9" s="129" t="s">
        <v>98</v>
      </c>
      <c r="I9" s="123" t="s">
        <v>170</v>
      </c>
      <c r="J9" s="129" t="s">
        <v>98</v>
      </c>
      <c r="K9" s="30"/>
      <c r="L9" s="30"/>
      <c r="M9" s="30"/>
      <c r="N9" s="30"/>
    </row>
    <row r="10" spans="1:14" ht="12.75">
      <c r="A10" s="123" t="s">
        <v>55</v>
      </c>
      <c r="B10" s="20" t="s">
        <v>2</v>
      </c>
      <c r="C10" s="129" t="s">
        <v>99</v>
      </c>
      <c r="D10" s="19" t="s">
        <v>4</v>
      </c>
      <c r="E10" s="129" t="s">
        <v>100</v>
      </c>
      <c r="F10" s="123" t="s">
        <v>55</v>
      </c>
      <c r="G10" s="20" t="s">
        <v>3</v>
      </c>
      <c r="H10" s="129" t="s">
        <v>99</v>
      </c>
      <c r="I10" s="19" t="s">
        <v>4</v>
      </c>
      <c r="J10" s="129" t="s">
        <v>100</v>
      </c>
      <c r="K10" s="30"/>
      <c r="L10" s="30"/>
      <c r="M10" s="30"/>
      <c r="N10" s="30"/>
    </row>
    <row r="11" spans="1:14" ht="12.75">
      <c r="A11" s="123"/>
      <c r="B11" s="20"/>
      <c r="C11" s="19"/>
      <c r="D11" s="19"/>
      <c r="E11" s="19"/>
      <c r="F11" s="123"/>
      <c r="G11" s="20"/>
      <c r="H11" s="19"/>
      <c r="I11" s="19"/>
      <c r="J11" s="19"/>
      <c r="K11" s="30"/>
      <c r="L11" s="30"/>
      <c r="M11" s="30"/>
      <c r="N11" s="30"/>
    </row>
    <row r="12" spans="1:14" ht="12.7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30"/>
      <c r="L12" s="30"/>
      <c r="M12" s="30"/>
      <c r="N12" s="30"/>
    </row>
    <row r="13" spans="1:14" ht="13.5" thickBot="1">
      <c r="A13" s="21"/>
      <c r="B13" s="21" t="s">
        <v>176</v>
      </c>
      <c r="C13" s="169">
        <f>C16+C20+C23+C31</f>
        <v>12733034</v>
      </c>
      <c r="D13" s="22"/>
      <c r="E13" s="169">
        <f>E16+E20+E23+E31</f>
        <v>6969701</v>
      </c>
      <c r="F13" s="22"/>
      <c r="G13" s="21" t="s">
        <v>5</v>
      </c>
      <c r="H13" s="169">
        <f>H16+H24+H27+H30</f>
        <v>760951</v>
      </c>
      <c r="I13" s="22"/>
      <c r="J13" s="169">
        <f>J16+J24+J27+J30</f>
        <v>649272</v>
      </c>
      <c r="K13" s="30"/>
      <c r="L13" s="30"/>
      <c r="M13" s="30"/>
      <c r="N13" s="30"/>
    </row>
    <row r="14" spans="1:14" ht="13.5" thickTop="1">
      <c r="A14" s="21"/>
      <c r="B14" s="21"/>
      <c r="C14" s="127"/>
      <c r="D14" s="23"/>
      <c r="E14" s="127"/>
      <c r="F14" s="21"/>
      <c r="G14" s="21"/>
      <c r="H14" s="127"/>
      <c r="I14" s="23"/>
      <c r="J14" s="127"/>
      <c r="K14" s="30"/>
      <c r="L14" s="30"/>
      <c r="M14" s="30"/>
      <c r="N14" s="30"/>
    </row>
    <row r="15" spans="1:14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</row>
    <row r="16" spans="1:14" ht="12.75">
      <c r="A16" s="21">
        <v>11</v>
      </c>
      <c r="B16" s="21" t="s">
        <v>6</v>
      </c>
      <c r="C16" s="149">
        <f>SUM(C17:C18)</f>
        <v>5034863</v>
      </c>
      <c r="D16" s="22"/>
      <c r="E16" s="149">
        <f>SUM(E17:E18)</f>
        <v>2905358</v>
      </c>
      <c r="F16" s="21">
        <v>24</v>
      </c>
      <c r="G16" s="21" t="s">
        <v>7</v>
      </c>
      <c r="H16" s="149">
        <f>SUM(H17:H22)</f>
        <v>176788</v>
      </c>
      <c r="I16" s="22"/>
      <c r="J16" s="149">
        <f>SUM(J17:J22)</f>
        <v>180176</v>
      </c>
      <c r="K16" s="30"/>
      <c r="L16" s="30"/>
      <c r="M16" s="30"/>
      <c r="N16" s="30"/>
    </row>
    <row r="17" spans="1:14" ht="12.75">
      <c r="A17" s="20">
        <v>1105</v>
      </c>
      <c r="B17" s="20" t="s">
        <v>8</v>
      </c>
      <c r="C17" s="117">
        <v>7242</v>
      </c>
      <c r="D17" s="24"/>
      <c r="E17" s="117">
        <v>527</v>
      </c>
      <c r="F17" s="20">
        <v>2401</v>
      </c>
      <c r="G17" s="20" t="s">
        <v>72</v>
      </c>
      <c r="H17" s="117">
        <v>1302</v>
      </c>
      <c r="I17" s="24"/>
      <c r="J17" s="117">
        <v>48223</v>
      </c>
      <c r="K17" s="30"/>
      <c r="L17" s="30"/>
      <c r="M17" s="30"/>
      <c r="N17" s="30"/>
    </row>
    <row r="18" spans="1:14" ht="12.75">
      <c r="A18" s="20">
        <v>1110</v>
      </c>
      <c r="B18" s="20" t="s">
        <v>180</v>
      </c>
      <c r="C18" s="117">
        <v>5027621</v>
      </c>
      <c r="D18" s="24"/>
      <c r="E18" s="117">
        <v>2904831</v>
      </c>
      <c r="F18" s="20">
        <v>2425</v>
      </c>
      <c r="G18" s="20" t="s">
        <v>9</v>
      </c>
      <c r="H18" s="117">
        <v>108919</v>
      </c>
      <c r="I18" s="24"/>
      <c r="J18" s="117">
        <v>76641</v>
      </c>
      <c r="K18" s="30"/>
      <c r="L18" s="30"/>
      <c r="M18" s="30"/>
      <c r="N18" s="30"/>
    </row>
    <row r="19" spans="1:14" ht="12.75">
      <c r="A19" s="20"/>
      <c r="B19" s="20"/>
      <c r="C19" s="117"/>
      <c r="D19" s="24"/>
      <c r="E19" s="117"/>
      <c r="F19" s="20">
        <v>2436</v>
      </c>
      <c r="G19" s="20" t="s">
        <v>73</v>
      </c>
      <c r="H19" s="117">
        <v>45232</v>
      </c>
      <c r="I19" s="30"/>
      <c r="J19" s="117">
        <v>2321</v>
      </c>
      <c r="K19" s="30"/>
      <c r="L19" s="30"/>
      <c r="M19" s="30"/>
      <c r="N19" s="30"/>
    </row>
    <row r="20" spans="1:14" ht="12.75">
      <c r="A20" s="21">
        <v>12</v>
      </c>
      <c r="B20" s="21" t="s">
        <v>18</v>
      </c>
      <c r="C20" s="149">
        <f>SUM(C21:C21)</f>
        <v>804793</v>
      </c>
      <c r="D20" s="30"/>
      <c r="E20" s="149">
        <f>SUM(E21:E21)</f>
        <v>0</v>
      </c>
      <c r="F20" s="20">
        <v>2440</v>
      </c>
      <c r="G20" s="20" t="s">
        <v>74</v>
      </c>
      <c r="H20" s="117">
        <v>4620</v>
      </c>
      <c r="I20" s="24"/>
      <c r="J20" s="117">
        <v>4348</v>
      </c>
      <c r="K20" s="30"/>
      <c r="L20" s="30"/>
      <c r="M20" s="30"/>
      <c r="N20" s="30"/>
    </row>
    <row r="21" spans="1:14" ht="12.75">
      <c r="A21" s="20">
        <v>1201</v>
      </c>
      <c r="B21" s="20" t="s">
        <v>306</v>
      </c>
      <c r="C21" s="117">
        <v>804793</v>
      </c>
      <c r="D21" s="30"/>
      <c r="E21" s="117">
        <v>0</v>
      </c>
      <c r="F21" s="20">
        <v>2445</v>
      </c>
      <c r="G21" s="20" t="s">
        <v>177</v>
      </c>
      <c r="H21" s="117">
        <v>-31919</v>
      </c>
      <c r="I21" s="30"/>
      <c r="J21" s="117">
        <v>9</v>
      </c>
      <c r="K21" s="30"/>
      <c r="L21" s="30"/>
      <c r="M21" s="30"/>
      <c r="N21" s="30"/>
    </row>
    <row r="22" spans="1:14" ht="12.75">
      <c r="A22" s="20"/>
      <c r="B22" s="20"/>
      <c r="C22" s="117"/>
      <c r="D22" s="24"/>
      <c r="E22" s="190"/>
      <c r="F22" s="20">
        <v>2490</v>
      </c>
      <c r="G22" s="20" t="s">
        <v>159</v>
      </c>
      <c r="H22" s="117">
        <v>48634</v>
      </c>
      <c r="I22" s="30"/>
      <c r="J22" s="117">
        <v>48634</v>
      </c>
      <c r="K22" s="30"/>
      <c r="L22" s="30"/>
      <c r="M22" s="30"/>
      <c r="N22" s="30"/>
    </row>
    <row r="23" spans="1:14" ht="12.75">
      <c r="A23" s="21">
        <v>14</v>
      </c>
      <c r="B23" s="21" t="s">
        <v>11</v>
      </c>
      <c r="C23" s="149">
        <f>SUM(C24:C30)</f>
        <v>6799495</v>
      </c>
      <c r="D23" s="22"/>
      <c r="E23" s="149">
        <f>SUM(E24:E30)</f>
        <v>3954908</v>
      </c>
      <c r="K23" s="30"/>
      <c r="L23" s="30"/>
      <c r="M23" s="30"/>
      <c r="N23" s="30"/>
    </row>
    <row r="24" spans="1:14" ht="12.75">
      <c r="A24" s="20">
        <v>1401</v>
      </c>
      <c r="B24" s="20" t="s">
        <v>75</v>
      </c>
      <c r="C24" s="116">
        <v>4175766</v>
      </c>
      <c r="D24" s="24"/>
      <c r="E24" s="116">
        <v>2190513</v>
      </c>
      <c r="F24" s="21">
        <v>25</v>
      </c>
      <c r="G24" s="21" t="s">
        <v>10</v>
      </c>
      <c r="H24" s="152">
        <f>H25</f>
        <v>201072</v>
      </c>
      <c r="I24" s="25"/>
      <c r="J24" s="152">
        <f>J25</f>
        <v>245080</v>
      </c>
      <c r="K24" s="115"/>
      <c r="L24" s="30"/>
      <c r="M24" s="30"/>
      <c r="N24" s="30"/>
    </row>
    <row r="25" spans="1:14" ht="12.75">
      <c r="A25" s="20">
        <v>1407</v>
      </c>
      <c r="B25" s="20" t="s">
        <v>340</v>
      </c>
      <c r="C25" s="116">
        <v>639416</v>
      </c>
      <c r="D25" s="24"/>
      <c r="E25" s="116">
        <v>0</v>
      </c>
      <c r="F25" s="20">
        <v>2505</v>
      </c>
      <c r="G25" s="20" t="s">
        <v>12</v>
      </c>
      <c r="H25" s="117">
        <v>201072</v>
      </c>
      <c r="I25" s="22"/>
      <c r="J25" s="117">
        <v>245080</v>
      </c>
      <c r="K25" s="30"/>
      <c r="L25" s="30"/>
      <c r="M25" s="30"/>
      <c r="N25" s="30"/>
    </row>
    <row r="26" spans="1:14" ht="12.75">
      <c r="A26" s="20">
        <v>1420</v>
      </c>
      <c r="B26" s="20" t="s">
        <v>13</v>
      </c>
      <c r="C26" s="116">
        <v>1980171</v>
      </c>
      <c r="D26" s="24"/>
      <c r="E26" s="116">
        <v>1612341</v>
      </c>
      <c r="F26" s="20"/>
      <c r="G26" s="20"/>
      <c r="H26" s="117"/>
      <c r="I26" s="30"/>
      <c r="J26" s="117"/>
      <c r="K26" s="30"/>
      <c r="L26" s="30"/>
      <c r="M26" s="30"/>
      <c r="N26" s="30"/>
    </row>
    <row r="27" spans="1:14" ht="12.75">
      <c r="A27" s="20">
        <v>1422</v>
      </c>
      <c r="B27" s="20" t="s">
        <v>161</v>
      </c>
      <c r="C27" s="116"/>
      <c r="D27" s="20"/>
      <c r="E27" s="116">
        <v>15</v>
      </c>
      <c r="F27" s="21">
        <v>27</v>
      </c>
      <c r="G27" s="21" t="s">
        <v>168</v>
      </c>
      <c r="H27" s="149">
        <f>SUM(H28:H28)</f>
        <v>207119</v>
      </c>
      <c r="I27" s="22"/>
      <c r="J27" s="149">
        <f>SUM(J28:J28)</f>
        <v>0</v>
      </c>
      <c r="K27" s="30"/>
      <c r="L27" s="30"/>
      <c r="M27" s="30"/>
      <c r="N27" s="30"/>
    </row>
    <row r="28" spans="1:14" ht="12.75">
      <c r="A28" s="20">
        <v>1470</v>
      </c>
      <c r="B28" s="20" t="s">
        <v>14</v>
      </c>
      <c r="C28" s="116">
        <v>5177</v>
      </c>
      <c r="D28" s="20"/>
      <c r="E28" s="116">
        <v>152078</v>
      </c>
      <c r="F28" s="20">
        <v>2715</v>
      </c>
      <c r="G28" s="20" t="s">
        <v>339</v>
      </c>
      <c r="H28" s="117">
        <v>207119</v>
      </c>
      <c r="N28" s="30"/>
    </row>
    <row r="29" spans="1:14" ht="12.75">
      <c r="A29" s="20">
        <v>1480</v>
      </c>
      <c r="B29" s="20" t="s">
        <v>15</v>
      </c>
      <c r="C29" s="116">
        <v>-1035</v>
      </c>
      <c r="D29" s="20"/>
      <c r="E29" s="116">
        <v>-39</v>
      </c>
      <c r="K29" s="30"/>
      <c r="L29" s="30"/>
      <c r="M29" s="30"/>
      <c r="N29" s="30"/>
    </row>
    <row r="30" spans="1:14" ht="12.75">
      <c r="A30" s="20"/>
      <c r="B30" s="20"/>
      <c r="C30" s="116"/>
      <c r="D30" s="24"/>
      <c r="E30" s="116"/>
      <c r="F30" s="21">
        <v>29</v>
      </c>
      <c r="G30" s="21" t="s">
        <v>58</v>
      </c>
      <c r="H30" s="149">
        <f>SUM(H31:H33)</f>
        <v>175972</v>
      </c>
      <c r="I30" s="22"/>
      <c r="J30" s="149">
        <f>SUM(J31:J33)</f>
        <v>224016</v>
      </c>
      <c r="N30" s="30"/>
    </row>
    <row r="31" spans="1:14" ht="12.75">
      <c r="A31" s="21">
        <v>19</v>
      </c>
      <c r="B31" s="21" t="s">
        <v>60</v>
      </c>
      <c r="C31" s="149">
        <f>SUM(C32:C33)</f>
        <v>93883</v>
      </c>
      <c r="D31" s="22"/>
      <c r="E31" s="149">
        <f>SUM(E32:E33)</f>
        <v>109435</v>
      </c>
      <c r="F31" s="20">
        <v>2910</v>
      </c>
      <c r="G31" s="20" t="s">
        <v>160</v>
      </c>
      <c r="H31" s="117">
        <v>175972</v>
      </c>
      <c r="I31" s="20"/>
      <c r="J31" s="117">
        <v>224016</v>
      </c>
      <c r="K31" s="30"/>
      <c r="L31" s="30"/>
      <c r="M31" s="30"/>
      <c r="N31" s="30"/>
    </row>
    <row r="32" spans="1:14" ht="12.75">
      <c r="A32" s="20">
        <v>1905</v>
      </c>
      <c r="B32" s="20" t="s">
        <v>181</v>
      </c>
      <c r="C32" s="117"/>
      <c r="D32" s="24"/>
      <c r="E32" s="117">
        <v>0</v>
      </c>
      <c r="N32" s="30"/>
    </row>
    <row r="33" spans="1:5" ht="12.75">
      <c r="A33" s="20">
        <v>1910</v>
      </c>
      <c r="B33" s="20" t="s">
        <v>35</v>
      </c>
      <c r="C33" s="117">
        <v>93883</v>
      </c>
      <c r="D33" s="24"/>
      <c r="E33" s="117">
        <v>109435</v>
      </c>
    </row>
    <row r="34" spans="1:13" ht="13.5" thickBot="1">
      <c r="A34" s="30"/>
      <c r="B34" s="30"/>
      <c r="C34" s="35"/>
      <c r="D34" s="30"/>
      <c r="E34" s="30"/>
      <c r="F34" s="22"/>
      <c r="G34" s="21" t="s">
        <v>151</v>
      </c>
      <c r="H34" s="170">
        <f>SUM(H36+H41+H44)</f>
        <v>137086</v>
      </c>
      <c r="I34" s="173"/>
      <c r="J34" s="170">
        <f>SUM(J36+J41+J44)</f>
        <v>107086</v>
      </c>
      <c r="K34" s="30"/>
      <c r="L34" s="30"/>
      <c r="M34" s="30"/>
    </row>
    <row r="35" spans="1:14" ht="14.25" thickBot="1" thickTop="1">
      <c r="A35" s="21"/>
      <c r="B35" s="21" t="s">
        <v>16</v>
      </c>
      <c r="C35" s="169">
        <f>SUM(C37+C42+C52+C66)</f>
        <v>12349553</v>
      </c>
      <c r="D35" s="22"/>
      <c r="E35" s="169">
        <f>SUM(E37+E42+E52+E66)</f>
        <v>12379379</v>
      </c>
      <c r="F35" s="30"/>
      <c r="G35" s="30"/>
      <c r="H35" s="153"/>
      <c r="I35" s="35"/>
      <c r="J35" s="153"/>
      <c r="K35" s="30"/>
      <c r="L35" s="30"/>
      <c r="M35" s="30"/>
      <c r="N35" s="30"/>
    </row>
    <row r="36" spans="1:14" ht="13.5" thickTop="1">
      <c r="A36" s="21"/>
      <c r="B36" s="21"/>
      <c r="C36" s="152"/>
      <c r="D36" s="22"/>
      <c r="E36" s="152"/>
      <c r="F36" s="21">
        <v>24</v>
      </c>
      <c r="G36" s="21" t="s">
        <v>7</v>
      </c>
      <c r="H36" s="154">
        <f>SUM(H37:H39)</f>
        <v>35481</v>
      </c>
      <c r="I36" s="22"/>
      <c r="J36" s="154">
        <f>SUM(J37:J39)</f>
        <v>5481</v>
      </c>
      <c r="N36" s="30"/>
    </row>
    <row r="37" spans="1:14" ht="12.75">
      <c r="A37" s="21">
        <v>12</v>
      </c>
      <c r="B37" s="21" t="s">
        <v>18</v>
      </c>
      <c r="C37" s="149">
        <f>SUM(C38:C39)</f>
        <v>453438</v>
      </c>
      <c r="D37" s="30"/>
      <c r="E37" s="149">
        <f>SUM(E38:E39)</f>
        <v>435799</v>
      </c>
      <c r="F37" s="20">
        <v>2425</v>
      </c>
      <c r="G37" s="20" t="s">
        <v>9</v>
      </c>
      <c r="H37" s="117"/>
      <c r="I37" s="22"/>
      <c r="J37" s="117">
        <v>0</v>
      </c>
      <c r="K37" s="30"/>
      <c r="L37" s="30"/>
      <c r="M37" s="30"/>
      <c r="N37" s="30"/>
    </row>
    <row r="38" spans="1:14" ht="12.75">
      <c r="A38" s="20">
        <v>1202</v>
      </c>
      <c r="B38" s="20" t="s">
        <v>225</v>
      </c>
      <c r="C38" s="117">
        <v>448438</v>
      </c>
      <c r="D38" s="30"/>
      <c r="E38" s="117">
        <v>430799</v>
      </c>
      <c r="F38" s="20">
        <v>2450</v>
      </c>
      <c r="G38" s="20" t="s">
        <v>226</v>
      </c>
      <c r="H38" s="117">
        <v>35481</v>
      </c>
      <c r="I38" s="22"/>
      <c r="J38" s="117">
        <v>5481</v>
      </c>
      <c r="K38" s="30"/>
      <c r="L38" s="30"/>
      <c r="M38" s="30"/>
      <c r="N38" s="30"/>
    </row>
    <row r="39" spans="1:14" ht="12.75">
      <c r="A39" s="20">
        <v>1207</v>
      </c>
      <c r="B39" s="20" t="s">
        <v>76</v>
      </c>
      <c r="C39" s="117">
        <v>5000</v>
      </c>
      <c r="D39" s="30"/>
      <c r="E39" s="117">
        <v>5000</v>
      </c>
      <c r="F39" s="20">
        <v>2490</v>
      </c>
      <c r="G39" s="20" t="s">
        <v>159</v>
      </c>
      <c r="H39" s="117"/>
      <c r="I39" s="22"/>
      <c r="J39" s="117">
        <v>0</v>
      </c>
      <c r="K39" s="30"/>
      <c r="L39" s="30"/>
      <c r="M39" s="30"/>
      <c r="N39" s="30"/>
    </row>
    <row r="40" spans="1:14" ht="12.75">
      <c r="A40" s="30"/>
      <c r="B40" s="30"/>
      <c r="C40" s="30"/>
      <c r="D40" s="30"/>
      <c r="E40" s="30"/>
      <c r="N40" s="30"/>
    </row>
    <row r="41" spans="1:10" ht="12.75">
      <c r="A41" s="30"/>
      <c r="B41" s="30"/>
      <c r="C41" s="30"/>
      <c r="D41" s="30"/>
      <c r="E41" s="30"/>
      <c r="F41" s="21">
        <v>27</v>
      </c>
      <c r="G41" s="125" t="s">
        <v>168</v>
      </c>
      <c r="H41" s="149">
        <f>H42</f>
        <v>101605</v>
      </c>
      <c r="I41" s="30"/>
      <c r="J41" s="149">
        <f>J42</f>
        <v>101605</v>
      </c>
    </row>
    <row r="42" spans="1:13" ht="12.75">
      <c r="A42" s="21">
        <v>14</v>
      </c>
      <c r="B42" s="21" t="s">
        <v>11</v>
      </c>
      <c r="C42" s="150">
        <f>SUM(C43:C48)</f>
        <v>109927</v>
      </c>
      <c r="D42" s="22"/>
      <c r="E42" s="150">
        <f>SUM(E43:E48)</f>
        <v>496</v>
      </c>
      <c r="F42" s="20">
        <v>2710</v>
      </c>
      <c r="G42" s="126" t="s">
        <v>169</v>
      </c>
      <c r="H42" s="121">
        <v>101605</v>
      </c>
      <c r="I42" s="30"/>
      <c r="J42" s="121">
        <v>101605</v>
      </c>
      <c r="K42" s="30"/>
      <c r="L42" s="30"/>
      <c r="M42" s="30"/>
    </row>
    <row r="43" spans="1:13" ht="12.75">
      <c r="A43" s="20">
        <v>1401</v>
      </c>
      <c r="B43" s="20" t="s">
        <v>157</v>
      </c>
      <c r="C43" s="118"/>
      <c r="D43" s="26"/>
      <c r="E43" s="118"/>
      <c r="F43" s="30"/>
      <c r="G43" s="30"/>
      <c r="H43" s="30"/>
      <c r="I43" s="30"/>
      <c r="J43" s="30"/>
      <c r="K43" s="30"/>
      <c r="L43" s="30"/>
      <c r="M43" s="30"/>
    </row>
    <row r="44" spans="1:13" ht="12.75">
      <c r="A44" s="126">
        <v>1413</v>
      </c>
      <c r="B44" s="30" t="s">
        <v>167</v>
      </c>
      <c r="C44" s="117"/>
      <c r="D44" s="30"/>
      <c r="E44" s="117"/>
      <c r="F44" s="21">
        <v>29</v>
      </c>
      <c r="G44" s="21" t="s">
        <v>58</v>
      </c>
      <c r="H44" s="149">
        <f>SUM(H45:H46)</f>
        <v>0</v>
      </c>
      <c r="I44" s="22"/>
      <c r="J44" s="149">
        <f>SUM(J45:J46)</f>
        <v>0</v>
      </c>
      <c r="K44" s="30"/>
      <c r="L44" s="30"/>
      <c r="M44" s="30"/>
    </row>
    <row r="45" spans="1:13" ht="12.75">
      <c r="A45" s="20">
        <v>1420</v>
      </c>
      <c r="B45" s="20" t="s">
        <v>13</v>
      </c>
      <c r="C45" s="117"/>
      <c r="D45" s="26"/>
      <c r="E45" s="117"/>
      <c r="F45" s="20">
        <v>2910</v>
      </c>
      <c r="G45" s="20" t="s">
        <v>160</v>
      </c>
      <c r="H45" s="117"/>
      <c r="I45" s="20"/>
      <c r="J45" s="117">
        <v>0</v>
      </c>
      <c r="K45" s="30"/>
      <c r="L45" s="30"/>
      <c r="M45" s="30"/>
    </row>
    <row r="46" spans="1:10" ht="12.75">
      <c r="A46" s="20">
        <v>1422</v>
      </c>
      <c r="B46" s="30" t="s">
        <v>178</v>
      </c>
      <c r="C46" s="117"/>
      <c r="D46" s="30"/>
      <c r="E46" s="117"/>
      <c r="F46" s="20"/>
      <c r="G46" s="22"/>
      <c r="H46" s="117"/>
      <c r="I46" s="22"/>
      <c r="J46" s="117"/>
    </row>
    <row r="47" spans="1:14" ht="12.75">
      <c r="A47" s="20">
        <v>1470</v>
      </c>
      <c r="B47" s="20" t="s">
        <v>14</v>
      </c>
      <c r="C47" s="117">
        <v>229623</v>
      </c>
      <c r="D47" s="26"/>
      <c r="E47" s="117">
        <v>104621</v>
      </c>
      <c r="F47" s="30"/>
      <c r="G47" s="22"/>
      <c r="H47" s="124"/>
      <c r="I47" s="22"/>
      <c r="J47" s="124"/>
      <c r="K47" s="30"/>
      <c r="L47" s="30"/>
      <c r="M47" s="30"/>
      <c r="N47" s="30"/>
    </row>
    <row r="48" spans="1:14" ht="13.5" thickBot="1">
      <c r="A48" s="20">
        <v>1480</v>
      </c>
      <c r="B48" s="20" t="s">
        <v>15</v>
      </c>
      <c r="C48" s="117">
        <v>-119696</v>
      </c>
      <c r="D48" s="26"/>
      <c r="E48" s="117">
        <v>-104125</v>
      </c>
      <c r="F48" s="22"/>
      <c r="G48" s="32" t="s">
        <v>150</v>
      </c>
      <c r="H48" s="33">
        <f>H13+H34</f>
        <v>898037</v>
      </c>
      <c r="I48" s="34"/>
      <c r="J48" s="33">
        <f>SUM(J13+J34)</f>
        <v>756358</v>
      </c>
      <c r="K48" s="30"/>
      <c r="L48" s="30"/>
      <c r="M48" s="30"/>
      <c r="N48" s="30"/>
    </row>
    <row r="49" spans="1:14" ht="13.5" thickTop="1">
      <c r="A49" s="30"/>
      <c r="B49" s="30"/>
      <c r="C49" s="121"/>
      <c r="D49" s="26"/>
      <c r="E49" s="121"/>
      <c r="N49" s="30"/>
    </row>
    <row r="50" spans="1:14" ht="12.75">
      <c r="A50" s="30"/>
      <c r="B50" s="30"/>
      <c r="C50" s="121"/>
      <c r="D50" s="26"/>
      <c r="E50" s="121"/>
      <c r="N50" s="30"/>
    </row>
    <row r="51" spans="1:14" ht="12.75">
      <c r="A51" s="30"/>
      <c r="B51" s="30"/>
      <c r="C51" s="30"/>
      <c r="D51" s="30"/>
      <c r="E51" s="30"/>
      <c r="N51" s="30"/>
    </row>
    <row r="52" spans="1:14" ht="12.75">
      <c r="A52" s="21">
        <v>16</v>
      </c>
      <c r="B52" s="21" t="s">
        <v>24</v>
      </c>
      <c r="C52" s="149">
        <f>SUM(C53:C63)</f>
        <v>6049709</v>
      </c>
      <c r="D52" s="30"/>
      <c r="E52" s="149">
        <f>SUM(E53:E63)</f>
        <v>6152466</v>
      </c>
      <c r="F52" s="22"/>
      <c r="G52" s="32"/>
      <c r="H52" s="226"/>
      <c r="I52" s="34"/>
      <c r="J52" s="226"/>
      <c r="N52" s="30"/>
    </row>
    <row r="53" spans="1:14" ht="12.75">
      <c r="A53" s="20">
        <v>1605</v>
      </c>
      <c r="B53" s="20" t="s">
        <v>25</v>
      </c>
      <c r="C53" s="117">
        <v>1707838</v>
      </c>
      <c r="D53" s="24"/>
      <c r="E53" s="117">
        <v>1707838</v>
      </c>
      <c r="N53" s="30"/>
    </row>
    <row r="54" spans="1:14" ht="12.75">
      <c r="A54" s="20">
        <v>1635</v>
      </c>
      <c r="B54" s="20" t="s">
        <v>26</v>
      </c>
      <c r="C54" s="117">
        <v>6700</v>
      </c>
      <c r="D54" s="24"/>
      <c r="E54" s="117">
        <v>111862</v>
      </c>
      <c r="N54" s="30"/>
    </row>
    <row r="55" spans="1:14" ht="12.75">
      <c r="A55" s="20">
        <v>1640</v>
      </c>
      <c r="B55" s="20" t="s">
        <v>27</v>
      </c>
      <c r="C55" s="117">
        <v>6934423</v>
      </c>
      <c r="D55" s="24"/>
      <c r="E55" s="117">
        <v>6922424</v>
      </c>
      <c r="F55" s="30"/>
      <c r="G55" s="30"/>
      <c r="H55" s="30"/>
      <c r="I55" s="30"/>
      <c r="J55" s="30"/>
      <c r="K55" s="30"/>
      <c r="L55" s="30"/>
      <c r="M55" s="30"/>
      <c r="N55" s="30"/>
    </row>
    <row r="56" spans="1:14" ht="12.75">
      <c r="A56" s="20">
        <v>1655</v>
      </c>
      <c r="B56" s="20" t="s">
        <v>28</v>
      </c>
      <c r="C56" s="117">
        <v>898065</v>
      </c>
      <c r="D56" s="30"/>
      <c r="E56" s="117">
        <v>884495</v>
      </c>
      <c r="F56" s="22"/>
      <c r="G56" s="22"/>
      <c r="H56" s="124"/>
      <c r="I56" s="22"/>
      <c r="J56" s="124"/>
      <c r="K56" s="30"/>
      <c r="L56" s="30"/>
      <c r="M56" s="30"/>
      <c r="N56" s="30"/>
    </row>
    <row r="57" spans="1:14" ht="12.75">
      <c r="A57" s="20">
        <v>1660</v>
      </c>
      <c r="B57" s="20" t="s">
        <v>29</v>
      </c>
      <c r="C57" s="117">
        <v>705793</v>
      </c>
      <c r="D57" s="24"/>
      <c r="E57" s="117">
        <v>619190</v>
      </c>
      <c r="K57" s="30"/>
      <c r="L57" s="30"/>
      <c r="M57" s="30"/>
      <c r="N57" s="30"/>
    </row>
    <row r="58" spans="1:14" ht="12.75">
      <c r="A58" s="20">
        <v>1665</v>
      </c>
      <c r="B58" s="20" t="s">
        <v>79</v>
      </c>
      <c r="C58" s="117">
        <v>387086</v>
      </c>
      <c r="D58" s="24"/>
      <c r="E58" s="117">
        <v>376027</v>
      </c>
      <c r="F58" s="18"/>
      <c r="G58" s="21" t="s">
        <v>17</v>
      </c>
      <c r="H58" s="149">
        <f>H60</f>
        <v>24184550</v>
      </c>
      <c r="I58" s="22"/>
      <c r="J58" s="149">
        <f>J60</f>
        <v>18592722</v>
      </c>
      <c r="K58" s="30"/>
      <c r="L58" s="30"/>
      <c r="M58" s="30"/>
      <c r="N58" s="30"/>
    </row>
    <row r="59" spans="1:14" ht="12.75">
      <c r="A59" s="20">
        <v>1670</v>
      </c>
      <c r="B59" s="20" t="s">
        <v>30</v>
      </c>
      <c r="C59" s="117">
        <v>1354792</v>
      </c>
      <c r="D59" s="24"/>
      <c r="E59" s="117">
        <v>1251944</v>
      </c>
      <c r="F59" s="20"/>
      <c r="G59" s="20"/>
      <c r="H59" s="117"/>
      <c r="I59" s="24"/>
      <c r="J59" s="117"/>
      <c r="K59" s="30"/>
      <c r="L59" s="30"/>
      <c r="M59" s="30"/>
      <c r="N59" s="30"/>
    </row>
    <row r="60" spans="1:14" ht="12.75">
      <c r="A60" s="20">
        <v>1675</v>
      </c>
      <c r="B60" s="20" t="s">
        <v>31</v>
      </c>
      <c r="C60" s="117">
        <v>470996</v>
      </c>
      <c r="D60" s="24"/>
      <c r="E60" s="117">
        <v>471783</v>
      </c>
      <c r="F60" s="21">
        <v>32</v>
      </c>
      <c r="G60" s="21" t="s">
        <v>19</v>
      </c>
      <c r="H60" s="149">
        <f>SUM(H62:H68)</f>
        <v>24184550</v>
      </c>
      <c r="I60" s="22"/>
      <c r="J60" s="149">
        <f>SUM(J62:J68)</f>
        <v>18592722</v>
      </c>
      <c r="K60" s="30"/>
      <c r="L60" s="30"/>
      <c r="M60" s="30"/>
      <c r="N60" s="30"/>
    </row>
    <row r="61" spans="1:14" ht="12.75">
      <c r="A61" s="20">
        <v>1680</v>
      </c>
      <c r="B61" s="20" t="s">
        <v>32</v>
      </c>
      <c r="C61" s="117">
        <v>18772</v>
      </c>
      <c r="D61" s="24"/>
      <c r="E61" s="117">
        <v>18772</v>
      </c>
      <c r="F61" s="20"/>
      <c r="G61" s="20"/>
      <c r="H61" s="117"/>
      <c r="I61" s="20"/>
      <c r="J61" s="117"/>
      <c r="K61" s="30"/>
      <c r="L61" s="30"/>
      <c r="M61" s="30"/>
      <c r="N61" s="30"/>
    </row>
    <row r="62" spans="1:14" ht="12.75">
      <c r="A62" s="20">
        <v>1685</v>
      </c>
      <c r="B62" s="20" t="s">
        <v>33</v>
      </c>
      <c r="C62" s="117">
        <v>-4726416</v>
      </c>
      <c r="D62" s="22"/>
      <c r="E62" s="117">
        <v>-4503529</v>
      </c>
      <c r="F62" s="20">
        <v>3208</v>
      </c>
      <c r="G62" s="20" t="s">
        <v>20</v>
      </c>
      <c r="H62" s="117">
        <v>15592881</v>
      </c>
      <c r="I62" s="27"/>
      <c r="J62" s="117">
        <v>15362213</v>
      </c>
      <c r="K62" s="30"/>
      <c r="L62" s="30"/>
      <c r="M62" s="30"/>
      <c r="N62" s="30"/>
    </row>
    <row r="63" spans="1:14" ht="12.75">
      <c r="A63" s="20">
        <v>1695</v>
      </c>
      <c r="B63" s="20" t="s">
        <v>162</v>
      </c>
      <c r="C63" s="117">
        <v>-1708340</v>
      </c>
      <c r="D63" s="22"/>
      <c r="E63" s="117">
        <v>-1708340</v>
      </c>
      <c r="F63" s="20">
        <v>3225</v>
      </c>
      <c r="G63" s="20" t="s">
        <v>77</v>
      </c>
      <c r="H63" s="117"/>
      <c r="I63" s="27"/>
      <c r="J63" s="117">
        <v>0</v>
      </c>
      <c r="K63" s="30"/>
      <c r="L63" s="30"/>
      <c r="M63" s="30"/>
      <c r="N63" s="30"/>
    </row>
    <row r="64" spans="1:14" ht="12.75">
      <c r="A64" s="20"/>
      <c r="B64" s="20"/>
      <c r="C64" s="117"/>
      <c r="D64" s="24"/>
      <c r="E64" s="117"/>
      <c r="F64" s="20">
        <v>3230</v>
      </c>
      <c r="G64" s="20" t="s">
        <v>21</v>
      </c>
      <c r="H64" s="190">
        <v>5704947</v>
      </c>
      <c r="I64" s="27"/>
      <c r="J64" s="190">
        <v>189046</v>
      </c>
      <c r="K64" s="30"/>
      <c r="L64" s="30"/>
      <c r="M64" s="30"/>
      <c r="N64" s="30"/>
    </row>
    <row r="65" spans="1:14" ht="12.75">
      <c r="A65" s="30"/>
      <c r="B65" s="30"/>
      <c r="C65" s="30"/>
      <c r="D65" s="30"/>
      <c r="E65" s="30"/>
      <c r="F65" s="20">
        <v>3235</v>
      </c>
      <c r="G65" s="20" t="s">
        <v>22</v>
      </c>
      <c r="H65" s="117">
        <v>139140</v>
      </c>
      <c r="I65" s="24"/>
      <c r="J65" s="117">
        <v>139140</v>
      </c>
      <c r="N65" s="30"/>
    </row>
    <row r="66" spans="1:14" ht="12.75">
      <c r="A66" s="21">
        <v>19</v>
      </c>
      <c r="B66" s="21" t="s">
        <v>34</v>
      </c>
      <c r="C66" s="149">
        <f>SUM(C67:C72)</f>
        <v>5736479</v>
      </c>
      <c r="D66" s="22"/>
      <c r="E66" s="149">
        <f>SUM(E67:E72)</f>
        <v>5790618</v>
      </c>
      <c r="F66" s="20">
        <v>3240</v>
      </c>
      <c r="G66" s="20" t="s">
        <v>23</v>
      </c>
      <c r="H66" s="117">
        <v>5626228</v>
      </c>
      <c r="I66" s="27"/>
      <c r="J66" s="117">
        <v>5626228</v>
      </c>
      <c r="N66" s="30"/>
    </row>
    <row r="67" spans="1:14" ht="12.75">
      <c r="A67" s="20"/>
      <c r="B67" s="20"/>
      <c r="C67" s="117"/>
      <c r="E67" s="117"/>
      <c r="F67" s="20">
        <v>3255</v>
      </c>
      <c r="G67" s="20" t="s">
        <v>78</v>
      </c>
      <c r="H67" s="117">
        <v>85803</v>
      </c>
      <c r="I67" s="20"/>
      <c r="J67" s="117">
        <v>0</v>
      </c>
      <c r="N67" s="30"/>
    </row>
    <row r="68" spans="1:14" ht="12.75">
      <c r="A68" s="20">
        <v>1905</v>
      </c>
      <c r="B68" s="20" t="s">
        <v>181</v>
      </c>
      <c r="C68" s="117">
        <v>28000</v>
      </c>
      <c r="D68" s="20"/>
      <c r="E68" s="117">
        <v>55572</v>
      </c>
      <c r="F68" s="20">
        <v>3270</v>
      </c>
      <c r="G68" s="20" t="s">
        <v>182</v>
      </c>
      <c r="H68" s="120">
        <v>-2964449</v>
      </c>
      <c r="I68" s="115"/>
      <c r="J68" s="120">
        <v>-2723905</v>
      </c>
      <c r="N68" s="30"/>
    </row>
    <row r="69" spans="1:14" ht="12.75">
      <c r="A69" s="20">
        <v>1915</v>
      </c>
      <c r="B69" s="20" t="s">
        <v>147</v>
      </c>
      <c r="C69" s="117">
        <v>82251</v>
      </c>
      <c r="D69" s="20"/>
      <c r="E69" s="117">
        <v>108818</v>
      </c>
      <c r="F69" s="20"/>
      <c r="G69" s="20"/>
      <c r="H69" s="120"/>
      <c r="I69" s="115"/>
      <c r="J69" s="120"/>
      <c r="N69" s="30"/>
    </row>
    <row r="70" spans="1:14" ht="12.75">
      <c r="A70" s="20">
        <v>1970</v>
      </c>
      <c r="B70" s="20" t="s">
        <v>37</v>
      </c>
      <c r="C70" s="117">
        <v>233934</v>
      </c>
      <c r="D70" s="20"/>
      <c r="E70" s="117">
        <v>231835</v>
      </c>
      <c r="N70" s="30"/>
    </row>
    <row r="71" spans="1:14" ht="12.75">
      <c r="A71" s="20">
        <v>1975</v>
      </c>
      <c r="B71" s="20" t="s">
        <v>38</v>
      </c>
      <c r="C71" s="117">
        <v>-233934</v>
      </c>
      <c r="D71" s="20"/>
      <c r="E71" s="117">
        <v>-231835</v>
      </c>
      <c r="K71" s="30"/>
      <c r="L71" s="30"/>
      <c r="M71" s="30"/>
      <c r="N71" s="30"/>
    </row>
    <row r="72" spans="1:14" ht="12.75">
      <c r="A72" s="20">
        <v>1999</v>
      </c>
      <c r="B72" s="20" t="s">
        <v>39</v>
      </c>
      <c r="C72" s="117">
        <v>5626228</v>
      </c>
      <c r="D72" s="20"/>
      <c r="E72" s="117">
        <v>5626228</v>
      </c>
      <c r="F72" s="20"/>
      <c r="G72" s="20"/>
      <c r="H72" s="20"/>
      <c r="I72" s="20"/>
      <c r="J72" s="117"/>
      <c r="K72" s="30"/>
      <c r="L72" s="30"/>
      <c r="M72" s="30"/>
      <c r="N72" s="30"/>
    </row>
    <row r="73" spans="1:14" ht="13.5" thickBot="1">
      <c r="A73" s="20"/>
      <c r="B73" s="20"/>
      <c r="C73" s="117"/>
      <c r="D73" s="24"/>
      <c r="E73" s="117"/>
      <c r="F73" s="20"/>
      <c r="G73" s="20"/>
      <c r="H73" s="20"/>
      <c r="I73" s="20"/>
      <c r="J73" s="117"/>
      <c r="K73" s="30"/>
      <c r="L73" s="30"/>
      <c r="M73" s="30"/>
      <c r="N73" s="30"/>
    </row>
    <row r="74" spans="1:14" ht="14.25" thickBot="1" thickTop="1">
      <c r="A74" s="20"/>
      <c r="B74" s="21" t="s">
        <v>40</v>
      </c>
      <c r="C74" s="151">
        <f>C13+C35</f>
        <v>25082587</v>
      </c>
      <c r="D74" s="22"/>
      <c r="E74" s="151">
        <f>E13+E35</f>
        <v>19349080</v>
      </c>
      <c r="F74" s="20"/>
      <c r="G74" s="21" t="s">
        <v>41</v>
      </c>
      <c r="H74" s="151">
        <f>H48+H58</f>
        <v>25082587</v>
      </c>
      <c r="I74" s="22"/>
      <c r="J74" s="151">
        <f>J48+J58</f>
        <v>19349080</v>
      </c>
      <c r="K74" s="30"/>
      <c r="L74" s="30"/>
      <c r="M74" s="30"/>
      <c r="N74" s="30"/>
    </row>
    <row r="75" spans="6:14" ht="13.5" thickTop="1">
      <c r="F75" s="20"/>
      <c r="G75" s="20"/>
      <c r="H75" s="20"/>
      <c r="I75" s="20"/>
      <c r="J75" s="117"/>
      <c r="K75" s="30"/>
      <c r="L75" s="30"/>
      <c r="M75" s="30"/>
      <c r="N75" s="30"/>
    </row>
    <row r="76" spans="6:14" ht="12.75">
      <c r="F76" s="20"/>
      <c r="G76" s="20"/>
      <c r="H76" s="20"/>
      <c r="I76" s="20"/>
      <c r="J76" s="117"/>
      <c r="K76" s="30"/>
      <c r="L76" s="30"/>
      <c r="M76" s="30"/>
      <c r="N76" s="30"/>
    </row>
    <row r="77" spans="6:14" ht="13.5" thickBot="1">
      <c r="F77" s="20"/>
      <c r="G77" s="20"/>
      <c r="H77" s="20"/>
      <c r="I77" s="20"/>
      <c r="J77" s="117"/>
      <c r="K77" s="30"/>
      <c r="L77" s="30"/>
      <c r="M77" s="30"/>
      <c r="N77" s="30"/>
    </row>
    <row r="78" spans="1:14" ht="14.25" thickBot="1" thickTop="1">
      <c r="A78" s="21">
        <v>8</v>
      </c>
      <c r="B78" s="191" t="s">
        <v>42</v>
      </c>
      <c r="C78" s="192">
        <f>C80+C84+C87+C92</f>
        <v>0</v>
      </c>
      <c r="E78" s="192">
        <f>E80+E84+E87+E92</f>
        <v>0</v>
      </c>
      <c r="F78" s="21">
        <v>9</v>
      </c>
      <c r="G78" s="191" t="s">
        <v>43</v>
      </c>
      <c r="H78" s="193">
        <f>H80+H83+H86+H91</f>
        <v>0</v>
      </c>
      <c r="I78" s="20"/>
      <c r="J78" s="193">
        <f>J80+J83+J86+J91</f>
        <v>0</v>
      </c>
      <c r="K78" s="30"/>
      <c r="L78" s="30"/>
      <c r="M78" s="30"/>
      <c r="N78" s="30"/>
    </row>
    <row r="79" spans="2:14" ht="13.5" thickTop="1">
      <c r="B79" s="191"/>
      <c r="C79" s="194"/>
      <c r="G79" s="191"/>
      <c r="H79" s="195"/>
      <c r="I79" s="20"/>
      <c r="J79" s="117"/>
      <c r="K79" s="30"/>
      <c r="L79" s="30"/>
      <c r="M79" s="30"/>
      <c r="N79" s="30"/>
    </row>
    <row r="80" spans="1:14" ht="12.75">
      <c r="A80" s="21">
        <v>81</v>
      </c>
      <c r="B80" s="191" t="s">
        <v>227</v>
      </c>
      <c r="C80" s="196">
        <f>SUM(C81:C82)</f>
        <v>696181</v>
      </c>
      <c r="E80" s="196">
        <f>SUM(E81:E82)</f>
        <v>696181</v>
      </c>
      <c r="F80" s="21">
        <v>91</v>
      </c>
      <c r="G80" s="191" t="s">
        <v>44</v>
      </c>
      <c r="H80" s="197">
        <f>H81</f>
        <v>194658</v>
      </c>
      <c r="I80" s="20"/>
      <c r="J80" s="197">
        <f>J81</f>
        <v>291658</v>
      </c>
      <c r="K80" s="30"/>
      <c r="L80" s="30"/>
      <c r="M80" s="30"/>
      <c r="N80" s="30"/>
    </row>
    <row r="81" spans="1:14" ht="12.75">
      <c r="A81" s="20">
        <v>8110</v>
      </c>
      <c r="B81" s="198" t="s">
        <v>45</v>
      </c>
      <c r="C81" s="199">
        <v>0</v>
      </c>
      <c r="E81" s="199">
        <v>0</v>
      </c>
      <c r="F81" s="20">
        <v>9120</v>
      </c>
      <c r="G81" s="198" t="s">
        <v>46</v>
      </c>
      <c r="H81" s="200">
        <v>194658</v>
      </c>
      <c r="I81" s="20"/>
      <c r="J81" s="200">
        <v>291658</v>
      </c>
      <c r="K81" s="30"/>
      <c r="L81" s="30"/>
      <c r="M81" s="30"/>
      <c r="N81" s="30"/>
    </row>
    <row r="82" spans="1:14" ht="12.75">
      <c r="A82" s="20">
        <v>8120</v>
      </c>
      <c r="B82" s="198" t="s">
        <v>47</v>
      </c>
      <c r="C82" s="199">
        <v>696181</v>
      </c>
      <c r="E82" s="199">
        <v>696181</v>
      </c>
      <c r="F82" s="20"/>
      <c r="G82" s="198"/>
      <c r="H82" s="200"/>
      <c r="I82" s="20"/>
      <c r="J82" s="127"/>
      <c r="K82" s="30"/>
      <c r="L82" s="30"/>
      <c r="M82" s="30"/>
      <c r="N82" s="30"/>
    </row>
    <row r="83" spans="1:14" ht="12.75">
      <c r="A83" s="20"/>
      <c r="B83" s="198"/>
      <c r="C83" s="201"/>
      <c r="E83" s="117"/>
      <c r="F83" s="21">
        <v>92</v>
      </c>
      <c r="G83" s="191" t="s">
        <v>164</v>
      </c>
      <c r="H83" s="196">
        <f>H84</f>
        <v>18089948</v>
      </c>
      <c r="I83" s="20"/>
      <c r="J83" s="196">
        <f>J84</f>
        <v>12485547</v>
      </c>
      <c r="K83" s="30"/>
      <c r="L83" s="30"/>
      <c r="M83" s="30"/>
      <c r="N83" s="30"/>
    </row>
    <row r="84" spans="1:14" ht="12.75">
      <c r="A84" s="21">
        <v>82</v>
      </c>
      <c r="B84" s="191" t="s">
        <v>158</v>
      </c>
      <c r="C84" s="196">
        <f>C85</f>
        <v>14984318</v>
      </c>
      <c r="E84" s="196">
        <f>E85</f>
        <v>9631914</v>
      </c>
      <c r="F84" s="202">
        <v>9201</v>
      </c>
      <c r="G84" s="198" t="s">
        <v>163</v>
      </c>
      <c r="H84" s="199">
        <v>18089948</v>
      </c>
      <c r="I84" s="20"/>
      <c r="J84" s="199">
        <v>12485547</v>
      </c>
      <c r="K84" s="30"/>
      <c r="L84" s="30"/>
      <c r="M84" s="30"/>
      <c r="N84" s="30"/>
    </row>
    <row r="85" spans="1:14" ht="12.75">
      <c r="A85" s="20">
        <v>8201</v>
      </c>
      <c r="B85" s="198" t="s">
        <v>158</v>
      </c>
      <c r="C85" s="199">
        <v>14984318</v>
      </c>
      <c r="E85" s="199">
        <v>9631914</v>
      </c>
      <c r="F85" s="20"/>
      <c r="G85" s="198"/>
      <c r="H85" s="203"/>
      <c r="I85" s="20"/>
      <c r="K85" s="30"/>
      <c r="L85" s="30"/>
      <c r="M85" s="30"/>
      <c r="N85" s="30"/>
    </row>
    <row r="86" spans="1:14" ht="12.75">
      <c r="A86" s="30"/>
      <c r="B86" s="198"/>
      <c r="C86" s="204"/>
      <c r="E86" s="30"/>
      <c r="F86" s="21">
        <v>93</v>
      </c>
      <c r="G86" s="205" t="s">
        <v>228</v>
      </c>
      <c r="H86" s="197">
        <f>SUM(H87:H89)</f>
        <v>1801437</v>
      </c>
      <c r="I86" s="20"/>
      <c r="J86" s="197">
        <f>SUM(J87:J89)</f>
        <v>1801437</v>
      </c>
      <c r="K86" s="30"/>
      <c r="L86" s="30"/>
      <c r="M86" s="30"/>
      <c r="N86" s="30"/>
    </row>
    <row r="87" spans="1:14" ht="12.75">
      <c r="A87" s="21">
        <v>83</v>
      </c>
      <c r="B87" s="191" t="s">
        <v>229</v>
      </c>
      <c r="C87" s="196">
        <f>SUM(C88:C90)</f>
        <v>1883047</v>
      </c>
      <c r="E87" s="196">
        <f>SUM(E88:E90)</f>
        <v>1882259</v>
      </c>
      <c r="F87" s="20">
        <v>9306</v>
      </c>
      <c r="G87" s="206" t="s">
        <v>230</v>
      </c>
      <c r="H87" s="200">
        <v>31417</v>
      </c>
      <c r="I87" s="20"/>
      <c r="J87" s="200">
        <v>31417</v>
      </c>
      <c r="K87" s="30"/>
      <c r="L87" s="30"/>
      <c r="M87" s="30"/>
      <c r="N87" s="30"/>
    </row>
    <row r="88" spans="1:14" ht="12.75">
      <c r="A88" s="20">
        <v>8315</v>
      </c>
      <c r="B88" s="198" t="s">
        <v>231</v>
      </c>
      <c r="C88" s="199">
        <v>19654</v>
      </c>
      <c r="E88" s="199">
        <v>19654</v>
      </c>
      <c r="F88" s="20">
        <v>9346</v>
      </c>
      <c r="G88" s="206" t="s">
        <v>48</v>
      </c>
      <c r="H88" s="200">
        <v>1433955</v>
      </c>
      <c r="I88" s="20"/>
      <c r="J88" s="200">
        <v>1433955</v>
      </c>
      <c r="K88" s="30"/>
      <c r="L88" s="30"/>
      <c r="M88" s="30"/>
      <c r="N88" s="30"/>
    </row>
    <row r="89" spans="1:14" ht="12.75">
      <c r="A89" s="20">
        <v>8347</v>
      </c>
      <c r="B89" s="198" t="s">
        <v>327</v>
      </c>
      <c r="C89" s="199">
        <v>1837475</v>
      </c>
      <c r="E89" s="199">
        <v>1837475</v>
      </c>
      <c r="F89" s="126">
        <v>9390</v>
      </c>
      <c r="G89" s="206" t="s">
        <v>232</v>
      </c>
      <c r="H89" s="200">
        <v>336065</v>
      </c>
      <c r="I89" s="20"/>
      <c r="J89" s="200">
        <v>336065</v>
      </c>
      <c r="K89" s="30"/>
      <c r="L89" s="30"/>
      <c r="M89" s="30"/>
      <c r="N89" s="30"/>
    </row>
    <row r="90" spans="1:14" ht="12.75">
      <c r="A90" s="20">
        <v>8361</v>
      </c>
      <c r="B90" s="198" t="s">
        <v>36</v>
      </c>
      <c r="C90" s="199">
        <v>25918</v>
      </c>
      <c r="E90" s="199">
        <v>25130</v>
      </c>
      <c r="F90" s="22"/>
      <c r="G90" s="198"/>
      <c r="H90" s="208"/>
      <c r="I90" s="20"/>
      <c r="J90" s="117"/>
      <c r="K90" s="30"/>
      <c r="L90" s="30"/>
      <c r="M90" s="30"/>
      <c r="N90" s="30"/>
    </row>
    <row r="91" spans="1:14" ht="12.75">
      <c r="A91" s="30"/>
      <c r="B91" s="198"/>
      <c r="C91" s="199"/>
      <c r="E91" s="30"/>
      <c r="F91" s="21">
        <v>99</v>
      </c>
      <c r="G91" s="205" t="s">
        <v>49</v>
      </c>
      <c r="H91" s="197">
        <f>SUM(H92:H94)</f>
        <v>-20086043</v>
      </c>
      <c r="I91" s="20"/>
      <c r="J91" s="197">
        <f>SUM(J92:J94)</f>
        <v>-14578642</v>
      </c>
      <c r="K91" s="30"/>
      <c r="L91" s="30"/>
      <c r="M91" s="30"/>
      <c r="N91" s="30"/>
    </row>
    <row r="92" spans="1:14" ht="12.75">
      <c r="A92" s="21">
        <v>89</v>
      </c>
      <c r="B92" s="191" t="s">
        <v>233</v>
      </c>
      <c r="C92" s="196">
        <f>SUM(C93:C95)</f>
        <v>-17563546</v>
      </c>
      <c r="E92" s="196">
        <f>SUM(E93:E95)</f>
        <v>-12210354</v>
      </c>
      <c r="F92" s="20">
        <v>9905</v>
      </c>
      <c r="G92" s="206" t="s">
        <v>234</v>
      </c>
      <c r="H92" s="200">
        <v>-194658</v>
      </c>
      <c r="I92" s="20"/>
      <c r="J92" s="200">
        <v>-291658</v>
      </c>
      <c r="K92" s="30"/>
      <c r="L92" s="30"/>
      <c r="M92" s="30"/>
      <c r="N92" s="30"/>
    </row>
    <row r="93" spans="1:14" ht="12.75">
      <c r="A93" s="20">
        <v>8905</v>
      </c>
      <c r="B93" s="198" t="s">
        <v>235</v>
      </c>
      <c r="C93" s="199">
        <v>-696181</v>
      </c>
      <c r="E93" s="199">
        <v>-696181</v>
      </c>
      <c r="F93" s="20">
        <v>9910</v>
      </c>
      <c r="G93" s="206" t="s">
        <v>236</v>
      </c>
      <c r="H93" s="207">
        <v>-18089948</v>
      </c>
      <c r="I93" s="20"/>
      <c r="J93" s="207">
        <v>-12485547</v>
      </c>
      <c r="K93" s="30"/>
      <c r="L93" s="30"/>
      <c r="M93" s="30"/>
      <c r="N93" s="30"/>
    </row>
    <row r="94" spans="1:14" ht="12.75">
      <c r="A94" s="20">
        <v>8910</v>
      </c>
      <c r="B94" s="198" t="s">
        <v>158</v>
      </c>
      <c r="C94" s="199">
        <v>-14984318</v>
      </c>
      <c r="E94" s="199">
        <v>-9631914</v>
      </c>
      <c r="F94" s="20">
        <v>9915</v>
      </c>
      <c r="G94" s="206" t="s">
        <v>237</v>
      </c>
      <c r="H94" s="200">
        <v>-1801437</v>
      </c>
      <c r="I94" s="20"/>
      <c r="J94" s="200">
        <v>-1801437</v>
      </c>
      <c r="K94" s="30"/>
      <c r="L94" s="30"/>
      <c r="M94" s="30"/>
      <c r="N94" s="30"/>
    </row>
    <row r="95" spans="1:14" ht="12.75">
      <c r="A95" s="20">
        <v>8915</v>
      </c>
      <c r="B95" s="198" t="s">
        <v>238</v>
      </c>
      <c r="C95" s="199">
        <v>-1883047</v>
      </c>
      <c r="E95" s="199">
        <v>-1882259</v>
      </c>
      <c r="F95" s="20"/>
      <c r="H95" s="203"/>
      <c r="I95" s="20"/>
      <c r="J95" s="203"/>
      <c r="K95" s="30"/>
      <c r="L95" s="30"/>
      <c r="M95" s="30"/>
      <c r="N95" s="30"/>
    </row>
    <row r="96" spans="1:14" ht="12.75">
      <c r="A96" s="30"/>
      <c r="B96" s="209"/>
      <c r="C96" s="208"/>
      <c r="E96" s="208"/>
      <c r="F96" s="20"/>
      <c r="G96" s="20"/>
      <c r="H96" s="210"/>
      <c r="I96" s="20"/>
      <c r="K96" s="30"/>
      <c r="L96" s="30"/>
      <c r="M96" s="30"/>
      <c r="N96" s="30"/>
    </row>
    <row r="97" spans="6:14" ht="12.75">
      <c r="F97" s="20"/>
      <c r="G97" s="20"/>
      <c r="H97" s="20"/>
      <c r="I97" s="20"/>
      <c r="J97" s="117"/>
      <c r="K97" s="30"/>
      <c r="L97" s="30"/>
      <c r="M97" s="30"/>
      <c r="N97" s="30"/>
    </row>
    <row r="98" spans="6:14" ht="12.75">
      <c r="F98" s="20"/>
      <c r="G98" s="20"/>
      <c r="H98" s="20"/>
      <c r="I98" s="20"/>
      <c r="J98" s="117"/>
      <c r="K98" s="30"/>
      <c r="L98" s="30"/>
      <c r="M98" s="30"/>
      <c r="N98" s="30"/>
    </row>
    <row r="99" spans="1:14" ht="12.75">
      <c r="A99" s="198"/>
      <c r="B99" s="198"/>
      <c r="C99" s="198"/>
      <c r="D99" s="198"/>
      <c r="E99" s="198"/>
      <c r="F99" s="20"/>
      <c r="G99" s="20"/>
      <c r="H99" s="20"/>
      <c r="I99" s="20"/>
      <c r="J99" s="117"/>
      <c r="K99" s="126"/>
      <c r="L99" s="126"/>
      <c r="M99" s="126"/>
      <c r="N99" s="30"/>
    </row>
    <row r="100" spans="1:14" ht="13.5" thickBot="1">
      <c r="A100" s="198"/>
      <c r="B100" s="198"/>
      <c r="C100" s="198"/>
      <c r="D100" s="198"/>
      <c r="E100" s="198"/>
      <c r="F100" s="20"/>
      <c r="G100" s="20"/>
      <c r="H100" s="20"/>
      <c r="I100" s="20"/>
      <c r="J100" s="117"/>
      <c r="K100" s="126"/>
      <c r="L100" s="126"/>
      <c r="M100" s="126"/>
      <c r="N100" s="30"/>
    </row>
    <row r="101" spans="1:14" ht="14.25" thickBot="1" thickTop="1">
      <c r="A101" s="211" t="s">
        <v>239</v>
      </c>
      <c r="B101" s="191" t="s">
        <v>240</v>
      </c>
      <c r="C101" s="212">
        <f>C103+C123+H115</f>
        <v>0</v>
      </c>
      <c r="D101" s="198"/>
      <c r="E101" s="212">
        <f>E103+E123+J115</f>
        <v>0</v>
      </c>
      <c r="F101" s="211" t="s">
        <v>67</v>
      </c>
      <c r="G101" s="191" t="s">
        <v>241</v>
      </c>
      <c r="H101" s="196">
        <f>SUM(H102:H103)</f>
        <v>-5100666</v>
      </c>
      <c r="I101" s="20"/>
      <c r="J101" s="196">
        <f>SUM(J102:J103)</f>
        <v>-8106850</v>
      </c>
      <c r="K101" s="126"/>
      <c r="L101" s="126"/>
      <c r="M101" s="126"/>
      <c r="N101" s="30"/>
    </row>
    <row r="102" spans="1:14" ht="13.5" thickTop="1">
      <c r="A102" s="213"/>
      <c r="B102" s="198"/>
      <c r="C102" s="199"/>
      <c r="D102" s="198"/>
      <c r="E102" s="198"/>
      <c r="F102" s="213" t="s">
        <v>212</v>
      </c>
      <c r="G102" s="198" t="s">
        <v>242</v>
      </c>
      <c r="H102" s="199">
        <v>-11655871</v>
      </c>
      <c r="I102" s="198"/>
      <c r="J102" s="199">
        <v>-9985371</v>
      </c>
      <c r="K102" s="198"/>
      <c r="L102" s="198"/>
      <c r="M102" s="198"/>
      <c r="N102" s="30"/>
    </row>
    <row r="103" spans="1:14" ht="12.75">
      <c r="A103" s="213" t="s">
        <v>65</v>
      </c>
      <c r="B103" s="191" t="s">
        <v>243</v>
      </c>
      <c r="C103" s="196">
        <f>SUM(C104:C121)</f>
        <v>0</v>
      </c>
      <c r="D103" s="198"/>
      <c r="E103" s="196">
        <f>SUM(E104:E121)</f>
        <v>0</v>
      </c>
      <c r="F103" s="213" t="s">
        <v>213</v>
      </c>
      <c r="G103" s="198" t="s">
        <v>244</v>
      </c>
      <c r="H103" s="199">
        <v>6555205</v>
      </c>
      <c r="I103" s="198"/>
      <c r="J103" s="199">
        <v>1878521</v>
      </c>
      <c r="K103" s="198"/>
      <c r="L103" s="198"/>
      <c r="M103" s="198"/>
      <c r="N103" s="30"/>
    </row>
    <row r="104" spans="1:14" ht="12.75">
      <c r="A104" s="213" t="s">
        <v>187</v>
      </c>
      <c r="B104" s="198" t="s">
        <v>245</v>
      </c>
      <c r="C104" s="199">
        <v>800000</v>
      </c>
      <c r="D104" s="198"/>
      <c r="E104" s="199">
        <v>900000</v>
      </c>
      <c r="F104" s="213"/>
      <c r="G104" s="191"/>
      <c r="H104" s="214"/>
      <c r="I104" s="20"/>
      <c r="J104" s="117"/>
      <c r="K104" s="126"/>
      <c r="L104" s="126"/>
      <c r="M104" s="126"/>
      <c r="N104" s="30"/>
    </row>
    <row r="105" spans="1:14" ht="12.75">
      <c r="A105" s="213" t="s">
        <v>188</v>
      </c>
      <c r="B105" s="198" t="s">
        <v>246</v>
      </c>
      <c r="C105" s="199">
        <v>4121710</v>
      </c>
      <c r="D105" s="198"/>
      <c r="E105" s="199">
        <v>3868275</v>
      </c>
      <c r="F105" s="211" t="s">
        <v>247</v>
      </c>
      <c r="G105" s="191" t="s">
        <v>248</v>
      </c>
      <c r="H105" s="196">
        <f>SUM(H106:H107)</f>
        <v>3553118</v>
      </c>
      <c r="I105" s="20"/>
      <c r="J105" s="196">
        <f>SUM(J106:J107)</f>
        <v>51989</v>
      </c>
      <c r="K105" s="126"/>
      <c r="L105" s="126"/>
      <c r="M105" s="126"/>
      <c r="N105" s="30"/>
    </row>
    <row r="106" spans="1:14" ht="12.75">
      <c r="A106" s="213" t="s">
        <v>189</v>
      </c>
      <c r="B106" s="198" t="s">
        <v>328</v>
      </c>
      <c r="C106" s="199">
        <v>6400934</v>
      </c>
      <c r="D106" s="198"/>
      <c r="E106" s="199">
        <v>4726683</v>
      </c>
      <c r="F106" s="213" t="s">
        <v>214</v>
      </c>
      <c r="G106" s="198" t="s">
        <v>249</v>
      </c>
      <c r="H106" s="215">
        <v>3534774</v>
      </c>
      <c r="I106" s="20"/>
      <c r="J106" s="215">
        <v>3761</v>
      </c>
      <c r="K106" s="126"/>
      <c r="L106" s="126"/>
      <c r="M106" s="126"/>
      <c r="N106" s="30"/>
    </row>
    <row r="107" spans="1:14" ht="12.75">
      <c r="A107" s="213" t="s">
        <v>190</v>
      </c>
      <c r="B107" s="198" t="s">
        <v>250</v>
      </c>
      <c r="C107" s="199">
        <v>3007377</v>
      </c>
      <c r="D107" s="198"/>
      <c r="E107" s="199">
        <v>1865980</v>
      </c>
      <c r="F107" s="213" t="s">
        <v>215</v>
      </c>
      <c r="G107" s="198" t="s">
        <v>251</v>
      </c>
      <c r="H107" s="215">
        <v>18344</v>
      </c>
      <c r="I107" s="20"/>
      <c r="J107" s="215">
        <v>48228</v>
      </c>
      <c r="K107" s="126"/>
      <c r="L107" s="126"/>
      <c r="M107" s="126"/>
      <c r="N107" s="30"/>
    </row>
    <row r="108" spans="1:14" ht="12.75">
      <c r="A108" s="216" t="s">
        <v>191</v>
      </c>
      <c r="B108" s="198" t="s">
        <v>252</v>
      </c>
      <c r="C108" s="199">
        <v>1216013</v>
      </c>
      <c r="D108" s="198"/>
      <c r="E108" s="199">
        <v>2603066</v>
      </c>
      <c r="F108" s="216"/>
      <c r="G108" s="191"/>
      <c r="H108" s="214"/>
      <c r="I108" s="20"/>
      <c r="J108" s="117"/>
      <c r="K108" s="126"/>
      <c r="L108" s="126"/>
      <c r="M108" s="126"/>
      <c r="N108" s="30"/>
    </row>
    <row r="109" spans="1:14" ht="12.75">
      <c r="A109" s="213"/>
      <c r="B109" s="198"/>
      <c r="C109" s="199"/>
      <c r="D109" s="198"/>
      <c r="E109" s="199"/>
      <c r="F109" s="211" t="s">
        <v>68</v>
      </c>
      <c r="G109" s="191" t="s">
        <v>253</v>
      </c>
      <c r="H109" s="196">
        <f>SUM(H110:H111)</f>
        <v>1547548</v>
      </c>
      <c r="I109" s="20"/>
      <c r="J109" s="196">
        <f>SUM(J110:J111)</f>
        <v>8054861</v>
      </c>
      <c r="K109" s="126"/>
      <c r="L109" s="126"/>
      <c r="M109" s="126"/>
      <c r="N109" s="30"/>
    </row>
    <row r="110" spans="1:14" ht="12.75">
      <c r="A110" s="213" t="s">
        <v>341</v>
      </c>
      <c r="B110" s="198" t="s">
        <v>342</v>
      </c>
      <c r="C110" s="199">
        <v>-288406</v>
      </c>
      <c r="D110" s="198"/>
      <c r="E110" s="199">
        <v>0</v>
      </c>
      <c r="F110" s="213" t="s">
        <v>216</v>
      </c>
      <c r="G110" s="198" t="s">
        <v>254</v>
      </c>
      <c r="H110" s="215">
        <v>1547548</v>
      </c>
      <c r="I110" s="20"/>
      <c r="J110" s="215">
        <v>8054861</v>
      </c>
      <c r="K110" s="126"/>
      <c r="L110" s="126"/>
      <c r="M110" s="126"/>
      <c r="N110" s="30"/>
    </row>
    <row r="111" spans="1:14" ht="12.75">
      <c r="A111" s="213" t="s">
        <v>192</v>
      </c>
      <c r="B111" s="198" t="s">
        <v>193</v>
      </c>
      <c r="C111" s="199">
        <v>-2549797</v>
      </c>
      <c r="D111" s="198"/>
      <c r="E111" s="199">
        <v>-110349</v>
      </c>
      <c r="F111" s="213"/>
      <c r="G111" s="198"/>
      <c r="H111" s="215"/>
      <c r="I111" s="20"/>
      <c r="J111" s="117"/>
      <c r="K111" s="126"/>
      <c r="L111" s="126"/>
      <c r="M111" s="126"/>
      <c r="N111" s="30"/>
    </row>
    <row r="112" spans="1:14" ht="12.75">
      <c r="A112" s="213" t="s">
        <v>194</v>
      </c>
      <c r="B112" s="198" t="s">
        <v>255</v>
      </c>
      <c r="C112" s="199">
        <v>-3644134</v>
      </c>
      <c r="D112" s="198"/>
      <c r="E112" s="199">
        <v>-667354</v>
      </c>
      <c r="F112" s="213"/>
      <c r="G112" s="198"/>
      <c r="H112" s="203"/>
      <c r="I112" s="20"/>
      <c r="J112" s="117"/>
      <c r="K112" s="126"/>
      <c r="L112" s="126"/>
      <c r="M112" s="126"/>
      <c r="N112" s="30"/>
    </row>
    <row r="113" spans="1:14" ht="12.75">
      <c r="A113" s="213" t="s">
        <v>195</v>
      </c>
      <c r="B113" s="198" t="s">
        <v>256</v>
      </c>
      <c r="C113" s="199">
        <v>-2973928</v>
      </c>
      <c r="D113" s="198"/>
      <c r="E113" s="199">
        <v>-1774506</v>
      </c>
      <c r="F113" s="216"/>
      <c r="G113" s="198"/>
      <c r="H113" s="203"/>
      <c r="I113" s="20"/>
      <c r="J113" s="117"/>
      <c r="K113" s="126"/>
      <c r="L113" s="126"/>
      <c r="M113" s="126"/>
      <c r="N113" s="30"/>
    </row>
    <row r="114" spans="4:14" ht="12.75">
      <c r="D114" s="198"/>
      <c r="F114" s="213"/>
      <c r="G114" s="198"/>
      <c r="H114" s="203"/>
      <c r="I114" s="20"/>
      <c r="J114" s="117"/>
      <c r="K114" s="126"/>
      <c r="L114" s="126"/>
      <c r="M114" s="126"/>
      <c r="N114" s="30"/>
    </row>
    <row r="115" spans="1:14" ht="12.75">
      <c r="A115" s="216" t="s">
        <v>196</v>
      </c>
      <c r="B115" s="198" t="s">
        <v>257</v>
      </c>
      <c r="C115" s="199">
        <v>-511594</v>
      </c>
      <c r="D115" s="198"/>
      <c r="E115" s="199">
        <v>-1458106</v>
      </c>
      <c r="F115" s="211" t="s">
        <v>69</v>
      </c>
      <c r="G115" s="191" t="s">
        <v>217</v>
      </c>
      <c r="H115" s="196">
        <f>SUM(H116:H132)</f>
        <v>0</v>
      </c>
      <c r="I115" s="20"/>
      <c r="J115" s="196">
        <f>SUM(J116:J132)</f>
        <v>0</v>
      </c>
      <c r="K115" s="126"/>
      <c r="L115" s="126"/>
      <c r="M115" s="126"/>
      <c r="N115" s="30"/>
    </row>
    <row r="116" spans="1:14" ht="12.75">
      <c r="A116" s="213" t="s">
        <v>197</v>
      </c>
      <c r="B116" s="198" t="s">
        <v>258</v>
      </c>
      <c r="C116" s="199">
        <v>-1577908</v>
      </c>
      <c r="D116" s="198"/>
      <c r="E116" s="199">
        <v>-4200543</v>
      </c>
      <c r="F116" s="213"/>
      <c r="G116" s="198"/>
      <c r="H116" s="203"/>
      <c r="I116" s="20"/>
      <c r="J116" s="203"/>
      <c r="K116" s="126"/>
      <c r="L116" s="126"/>
      <c r="M116" s="126"/>
      <c r="N116" s="30"/>
    </row>
    <row r="117" spans="1:14" ht="12.75">
      <c r="A117" s="213" t="s">
        <v>198</v>
      </c>
      <c r="B117" s="198" t="s">
        <v>259</v>
      </c>
      <c r="C117" s="199">
        <v>-2756800</v>
      </c>
      <c r="D117" s="198"/>
      <c r="E117" s="199">
        <v>-4068725</v>
      </c>
      <c r="F117" s="213"/>
      <c r="G117" s="198"/>
      <c r="H117" s="203"/>
      <c r="I117" s="20"/>
      <c r="J117" s="203"/>
      <c r="K117" s="126"/>
      <c r="L117" s="126"/>
      <c r="M117" s="126"/>
      <c r="N117" s="30"/>
    </row>
    <row r="118" spans="1:14" ht="12.75">
      <c r="A118" s="213" t="s">
        <v>199</v>
      </c>
      <c r="B118" s="198" t="s">
        <v>260</v>
      </c>
      <c r="C118" s="199">
        <v>-33449</v>
      </c>
      <c r="D118" s="198"/>
      <c r="E118" s="199">
        <v>-124650</v>
      </c>
      <c r="F118" s="216" t="s">
        <v>218</v>
      </c>
      <c r="G118" s="198" t="s">
        <v>262</v>
      </c>
      <c r="H118" s="199">
        <v>-15224</v>
      </c>
      <c r="I118" s="20"/>
      <c r="J118" s="199">
        <v>-25352</v>
      </c>
      <c r="K118" s="126"/>
      <c r="L118" s="126"/>
      <c r="M118" s="126"/>
      <c r="N118" s="30"/>
    </row>
    <row r="119" spans="1:14" ht="12.75">
      <c r="A119" s="216" t="s">
        <v>200</v>
      </c>
      <c r="B119" s="198" t="s">
        <v>261</v>
      </c>
      <c r="C119" s="199">
        <v>-1216013</v>
      </c>
      <c r="D119" s="198"/>
      <c r="E119" s="199">
        <v>-2603066</v>
      </c>
      <c r="F119" s="213" t="s">
        <v>219</v>
      </c>
      <c r="G119" s="198" t="s">
        <v>148</v>
      </c>
      <c r="H119" s="199">
        <v>3761</v>
      </c>
      <c r="I119" s="20"/>
      <c r="J119" s="199">
        <v>306</v>
      </c>
      <c r="K119" s="126"/>
      <c r="L119" s="126"/>
      <c r="M119" s="126"/>
      <c r="N119" s="30"/>
    </row>
    <row r="120" spans="1:14" ht="12.75">
      <c r="A120" s="213"/>
      <c r="B120" s="198"/>
      <c r="C120" s="199"/>
      <c r="D120" s="198"/>
      <c r="E120" s="199"/>
      <c r="F120" s="216" t="s">
        <v>220</v>
      </c>
      <c r="G120" s="198" t="s">
        <v>265</v>
      </c>
      <c r="H120" s="199">
        <v>11463</v>
      </c>
      <c r="I120" s="20"/>
      <c r="J120" s="199">
        <v>25046</v>
      </c>
      <c r="K120" s="126"/>
      <c r="L120" s="126"/>
      <c r="M120" s="126"/>
      <c r="N120" s="30"/>
    </row>
    <row r="121" spans="1:14" ht="12.75">
      <c r="A121" s="216" t="s">
        <v>263</v>
      </c>
      <c r="B121" s="198" t="s">
        <v>264</v>
      </c>
      <c r="C121" s="199">
        <v>5995</v>
      </c>
      <c r="D121" s="198"/>
      <c r="E121" s="199">
        <v>1043295</v>
      </c>
      <c r="F121" s="213"/>
      <c r="G121" s="198"/>
      <c r="H121" s="203"/>
      <c r="I121" s="20"/>
      <c r="J121" s="203"/>
      <c r="K121" s="126"/>
      <c r="L121" s="126"/>
      <c r="M121" s="126"/>
      <c r="N121" s="30"/>
    </row>
    <row r="122" spans="1:14" ht="12.75">
      <c r="A122" s="213"/>
      <c r="B122" s="198"/>
      <c r="C122" s="208"/>
      <c r="D122" s="198"/>
      <c r="E122" s="198"/>
      <c r="F122" s="213"/>
      <c r="G122" s="198"/>
      <c r="H122" s="203"/>
      <c r="I122" s="20"/>
      <c r="J122" s="203"/>
      <c r="K122" s="126"/>
      <c r="L122" s="126"/>
      <c r="M122" s="126"/>
      <c r="N122" s="30"/>
    </row>
    <row r="123" spans="1:14" ht="12.75">
      <c r="A123" s="213" t="s">
        <v>66</v>
      </c>
      <c r="B123" s="191" t="s">
        <v>222</v>
      </c>
      <c r="C123" s="196">
        <f>SUM(C124:C141)</f>
        <v>0</v>
      </c>
      <c r="D123" s="198"/>
      <c r="E123" s="196">
        <f>SUM(E124:E141)</f>
        <v>0</v>
      </c>
      <c r="F123" s="213"/>
      <c r="G123" s="198"/>
      <c r="H123" s="203"/>
      <c r="I123" s="20"/>
      <c r="J123" s="203"/>
      <c r="K123" s="126"/>
      <c r="L123" s="126"/>
      <c r="M123" s="126"/>
      <c r="N123" s="30"/>
    </row>
    <row r="124" spans="1:14" ht="12.75">
      <c r="A124" s="213" t="s">
        <v>201</v>
      </c>
      <c r="B124" s="198" t="s">
        <v>266</v>
      </c>
      <c r="C124" s="199">
        <v>-2166072</v>
      </c>
      <c r="D124" s="198"/>
      <c r="E124" s="199">
        <v>-2077113</v>
      </c>
      <c r="F124" s="213" t="s">
        <v>221</v>
      </c>
      <c r="G124" s="198" t="s">
        <v>267</v>
      </c>
      <c r="H124" s="199">
        <v>-48228</v>
      </c>
      <c r="I124" s="20"/>
      <c r="J124" s="199">
        <v>-66653</v>
      </c>
      <c r="K124" s="126"/>
      <c r="L124" s="126"/>
      <c r="M124" s="126"/>
      <c r="N124" s="30"/>
    </row>
    <row r="125" spans="1:14" ht="12.75">
      <c r="A125" s="213" t="s">
        <v>202</v>
      </c>
      <c r="B125" s="198" t="s">
        <v>268</v>
      </c>
      <c r="C125" s="199">
        <v>-1015019</v>
      </c>
      <c r="D125" s="198"/>
      <c r="E125" s="199">
        <v>-1360015</v>
      </c>
      <c r="F125" s="213" t="s">
        <v>310</v>
      </c>
      <c r="G125" s="198" t="s">
        <v>311</v>
      </c>
      <c r="H125" s="199">
        <v>1</v>
      </c>
      <c r="J125" s="199">
        <v>0</v>
      </c>
      <c r="K125" s="126"/>
      <c r="L125" s="126"/>
      <c r="M125" s="126"/>
      <c r="N125" s="30"/>
    </row>
    <row r="126" spans="1:14" ht="12.75">
      <c r="A126" s="213" t="s">
        <v>203</v>
      </c>
      <c r="B126" s="198" t="s">
        <v>271</v>
      </c>
      <c r="C126" s="199">
        <v>-709075</v>
      </c>
      <c r="D126" s="198"/>
      <c r="E126" s="199">
        <v>-541494</v>
      </c>
      <c r="F126" s="213" t="s">
        <v>269</v>
      </c>
      <c r="G126" s="198" t="s">
        <v>270</v>
      </c>
      <c r="H126" s="199">
        <v>48227</v>
      </c>
      <c r="I126" s="20"/>
      <c r="J126" s="199">
        <v>66653</v>
      </c>
      <c r="K126" s="126"/>
      <c r="L126" s="126"/>
      <c r="M126" s="126"/>
      <c r="N126" s="30"/>
    </row>
    <row r="127" spans="1:14" ht="12.75">
      <c r="A127" s="213"/>
      <c r="B127" s="198"/>
      <c r="C127" s="199"/>
      <c r="D127" s="198"/>
      <c r="E127" s="199"/>
      <c r="F127" s="213"/>
      <c r="G127" s="198"/>
      <c r="H127" s="203"/>
      <c r="I127" s="20"/>
      <c r="J127" s="203"/>
      <c r="K127" s="126"/>
      <c r="L127" s="126"/>
      <c r="M127" s="126"/>
      <c r="N127" s="30"/>
    </row>
    <row r="128" spans="1:14" ht="12.75">
      <c r="A128" s="213" t="s">
        <v>204</v>
      </c>
      <c r="B128" s="198" t="s">
        <v>272</v>
      </c>
      <c r="C128" s="199">
        <v>1092296</v>
      </c>
      <c r="D128" s="198"/>
      <c r="E128" s="199">
        <v>107546</v>
      </c>
      <c r="F128" s="213"/>
      <c r="G128" s="198"/>
      <c r="H128" s="203"/>
      <c r="I128" s="20"/>
      <c r="J128" s="203"/>
      <c r="K128" s="126"/>
      <c r="L128" s="126"/>
      <c r="M128" s="126"/>
      <c r="N128" s="30"/>
    </row>
    <row r="129" spans="1:14" ht="12.75">
      <c r="A129" s="213" t="s">
        <v>205</v>
      </c>
      <c r="B129" s="198" t="s">
        <v>273</v>
      </c>
      <c r="C129" s="199">
        <v>151014</v>
      </c>
      <c r="D129" s="198"/>
      <c r="E129" s="199">
        <v>104774</v>
      </c>
      <c r="F129" s="213"/>
      <c r="G129" s="198"/>
      <c r="H129" s="203"/>
      <c r="I129" s="20"/>
      <c r="J129" s="203"/>
      <c r="K129" s="126"/>
      <c r="L129" s="126"/>
      <c r="M129" s="126"/>
      <c r="N129" s="30"/>
    </row>
    <row r="130" spans="1:14" ht="12.75">
      <c r="A130" s="213" t="s">
        <v>206</v>
      </c>
      <c r="B130" s="198" t="s">
        <v>274</v>
      </c>
      <c r="C130" s="199">
        <v>518506</v>
      </c>
      <c r="D130" s="198"/>
      <c r="E130" s="199">
        <v>58163</v>
      </c>
      <c r="F130" s="213"/>
      <c r="G130" s="198"/>
      <c r="H130" s="203"/>
      <c r="I130" s="20"/>
      <c r="J130" s="117"/>
      <c r="K130" s="126"/>
      <c r="L130" s="126"/>
      <c r="M130" s="126"/>
      <c r="N130" s="30"/>
    </row>
    <row r="131" spans="1:14" ht="12.75">
      <c r="A131" s="213"/>
      <c r="B131" s="198"/>
      <c r="C131" s="199"/>
      <c r="D131" s="198"/>
      <c r="E131" s="199"/>
      <c r="F131" s="213"/>
      <c r="G131" s="198"/>
      <c r="H131" s="203"/>
      <c r="I131" s="20"/>
      <c r="J131" s="117"/>
      <c r="K131" s="126"/>
      <c r="L131" s="126"/>
      <c r="M131" s="126"/>
      <c r="N131" s="30"/>
    </row>
    <row r="132" spans="1:14" ht="12.75">
      <c r="A132" s="213" t="s">
        <v>308</v>
      </c>
      <c r="B132" s="198" t="s">
        <v>309</v>
      </c>
      <c r="C132" s="199">
        <v>88936</v>
      </c>
      <c r="D132" s="198"/>
      <c r="E132" s="199">
        <v>0</v>
      </c>
      <c r="F132" s="213"/>
      <c r="G132" s="198"/>
      <c r="H132" s="203"/>
      <c r="I132" s="20"/>
      <c r="J132" s="117"/>
      <c r="K132" s="126"/>
      <c r="L132" s="126"/>
      <c r="M132" s="126"/>
      <c r="N132" s="30"/>
    </row>
    <row r="133" spans="1:14" ht="12.75">
      <c r="A133" s="213" t="s">
        <v>207</v>
      </c>
      <c r="B133" s="198" t="s">
        <v>275</v>
      </c>
      <c r="C133" s="199">
        <v>426950</v>
      </c>
      <c r="E133" s="199">
        <v>11463</v>
      </c>
      <c r="F133" s="213"/>
      <c r="G133" s="198"/>
      <c r="H133" s="203"/>
      <c r="I133" s="20"/>
      <c r="J133" s="117"/>
      <c r="K133" s="126"/>
      <c r="L133" s="126"/>
      <c r="M133" s="126"/>
      <c r="N133" s="30"/>
    </row>
    <row r="134" spans="1:14" ht="12.75">
      <c r="A134" s="213" t="s">
        <v>276</v>
      </c>
      <c r="B134" s="198" t="s">
        <v>277</v>
      </c>
      <c r="C134" s="199">
        <v>4022</v>
      </c>
      <c r="D134" s="198"/>
      <c r="E134" s="199">
        <v>0</v>
      </c>
      <c r="F134" s="213"/>
      <c r="G134" s="198"/>
      <c r="H134" s="203"/>
      <c r="I134" s="20"/>
      <c r="J134" s="117"/>
      <c r="K134" s="126"/>
      <c r="L134" s="126"/>
      <c r="M134" s="126"/>
      <c r="N134" s="30"/>
    </row>
    <row r="135" spans="1:14" ht="12.75">
      <c r="A135" s="213"/>
      <c r="B135" s="198"/>
      <c r="C135" s="199"/>
      <c r="D135" s="198"/>
      <c r="E135" s="199"/>
      <c r="F135" s="213"/>
      <c r="G135" s="198"/>
      <c r="H135" s="203"/>
      <c r="I135" s="20"/>
      <c r="J135" s="117"/>
      <c r="K135" s="126"/>
      <c r="L135" s="126"/>
      <c r="M135" s="126"/>
      <c r="N135" s="30"/>
    </row>
    <row r="136" spans="1:14" ht="12.75">
      <c r="A136" s="213" t="s">
        <v>208</v>
      </c>
      <c r="B136" s="198" t="s">
        <v>278</v>
      </c>
      <c r="C136" s="199">
        <v>42442</v>
      </c>
      <c r="D136" s="198"/>
      <c r="E136" s="199">
        <v>0</v>
      </c>
      <c r="F136" s="213"/>
      <c r="G136" s="198"/>
      <c r="H136" s="203"/>
      <c r="I136" s="20"/>
      <c r="J136" s="117"/>
      <c r="K136" s="126"/>
      <c r="L136" s="126"/>
      <c r="M136" s="126"/>
      <c r="N136" s="30"/>
    </row>
    <row r="137" spans="1:14" ht="12.75">
      <c r="A137" s="213" t="s">
        <v>279</v>
      </c>
      <c r="B137" s="198" t="s">
        <v>280</v>
      </c>
      <c r="C137" s="199">
        <v>1157</v>
      </c>
      <c r="D137" s="198"/>
      <c r="E137" s="199">
        <v>0</v>
      </c>
      <c r="F137" s="213"/>
      <c r="G137" s="198"/>
      <c r="H137" s="203"/>
      <c r="I137" s="20"/>
      <c r="J137" s="117"/>
      <c r="K137" s="126"/>
      <c r="L137" s="126"/>
      <c r="M137" s="126"/>
      <c r="N137" s="30"/>
    </row>
    <row r="138" spans="1:14" ht="12.75">
      <c r="A138" s="213"/>
      <c r="B138" s="198"/>
      <c r="C138" s="199"/>
      <c r="D138" s="198"/>
      <c r="E138" s="199"/>
      <c r="F138" s="213"/>
      <c r="G138" s="198"/>
      <c r="H138" s="203"/>
      <c r="I138" s="20"/>
      <c r="J138" s="117"/>
      <c r="K138" s="126"/>
      <c r="L138" s="126"/>
      <c r="M138" s="126"/>
      <c r="N138" s="30"/>
    </row>
    <row r="139" spans="1:14" ht="12.75">
      <c r="A139" s="213" t="s">
        <v>209</v>
      </c>
      <c r="B139" s="198" t="s">
        <v>281</v>
      </c>
      <c r="C139" s="199">
        <v>942398</v>
      </c>
      <c r="D139" s="198"/>
      <c r="E139" s="199">
        <v>1969567</v>
      </c>
      <c r="F139" s="213"/>
      <c r="G139" s="198"/>
      <c r="H139" s="203"/>
      <c r="I139" s="20"/>
      <c r="J139" s="117"/>
      <c r="K139" s="126"/>
      <c r="L139" s="126"/>
      <c r="M139" s="126"/>
      <c r="N139" s="30"/>
    </row>
    <row r="140" spans="1:14" ht="12.75">
      <c r="A140" s="213" t="s">
        <v>210</v>
      </c>
      <c r="B140" s="198" t="s">
        <v>282</v>
      </c>
      <c r="C140" s="199">
        <v>435898</v>
      </c>
      <c r="D140" s="198"/>
      <c r="E140" s="199">
        <v>1243778</v>
      </c>
      <c r="F140" s="213"/>
      <c r="G140" s="198"/>
      <c r="H140" s="203"/>
      <c r="I140" s="20"/>
      <c r="J140" s="117"/>
      <c r="K140" s="126"/>
      <c r="L140" s="126"/>
      <c r="M140" s="126"/>
      <c r="N140" s="30"/>
    </row>
    <row r="141" spans="1:14" ht="12.75">
      <c r="A141" s="213" t="s">
        <v>211</v>
      </c>
      <c r="B141" s="198" t="s">
        <v>283</v>
      </c>
      <c r="C141" s="199">
        <v>186547</v>
      </c>
      <c r="D141" s="198"/>
      <c r="E141" s="199">
        <v>483331</v>
      </c>
      <c r="F141" s="213"/>
      <c r="G141" s="198"/>
      <c r="H141" s="203"/>
      <c r="I141" s="20"/>
      <c r="J141" s="117"/>
      <c r="K141" s="126"/>
      <c r="L141" s="126"/>
      <c r="M141" s="126"/>
      <c r="N141" s="30"/>
    </row>
    <row r="142" spans="1:14" ht="12.75">
      <c r="A142" s="217"/>
      <c r="B142" s="198"/>
      <c r="C142" s="208"/>
      <c r="D142" s="198"/>
      <c r="E142" s="208"/>
      <c r="F142" s="217"/>
      <c r="G142" s="20"/>
      <c r="H142" s="210"/>
      <c r="I142" s="20"/>
      <c r="J142" s="117"/>
      <c r="K142" s="126"/>
      <c r="L142" s="126"/>
      <c r="M142" s="126"/>
      <c r="N142" s="30"/>
    </row>
    <row r="143" spans="1:14" ht="12.75">
      <c r="A143" s="217"/>
      <c r="B143" s="198"/>
      <c r="C143" s="208"/>
      <c r="D143" s="198"/>
      <c r="E143" s="208"/>
      <c r="F143" s="217"/>
      <c r="G143" s="20"/>
      <c r="H143" s="210"/>
      <c r="I143" s="20"/>
      <c r="J143" s="117"/>
      <c r="K143" s="126"/>
      <c r="L143" s="126"/>
      <c r="M143" s="126"/>
      <c r="N143" s="30"/>
    </row>
    <row r="144" spans="1:14" ht="12.75">
      <c r="A144" s="217"/>
      <c r="B144" s="198"/>
      <c r="C144" s="208"/>
      <c r="D144" s="198"/>
      <c r="E144" s="208"/>
      <c r="F144" s="217"/>
      <c r="G144" s="20"/>
      <c r="H144" s="210"/>
      <c r="I144" s="20"/>
      <c r="J144" s="117"/>
      <c r="K144" s="126"/>
      <c r="L144" s="126"/>
      <c r="M144" s="126"/>
      <c r="N144" s="30"/>
    </row>
    <row r="145" spans="1:13" ht="12.75">
      <c r="A145" s="28"/>
      <c r="B145" s="28"/>
      <c r="C145" s="28"/>
      <c r="D145" s="28"/>
      <c r="E145" s="28"/>
      <c r="F145" s="28"/>
      <c r="G145" s="28"/>
      <c r="H145" s="28"/>
      <c r="I145" s="28"/>
      <c r="J145" s="28"/>
      <c r="K145" s="30"/>
      <c r="L145" s="30"/>
      <c r="M145" s="30"/>
    </row>
    <row r="146" spans="1:13" ht="12.75">
      <c r="A146" s="28"/>
      <c r="B146" s="28"/>
      <c r="C146" s="28"/>
      <c r="D146" s="28"/>
      <c r="E146" s="28"/>
      <c r="F146" s="28"/>
      <c r="G146" s="28"/>
      <c r="H146" s="29"/>
      <c r="I146" s="28"/>
      <c r="J146" s="28"/>
      <c r="K146" s="30"/>
      <c r="L146" s="30"/>
      <c r="M146" s="30"/>
    </row>
    <row r="147" spans="1:13" ht="12.75">
      <c r="A147" s="29" t="s">
        <v>179</v>
      </c>
      <c r="B147" s="28"/>
      <c r="C147" s="29" t="s">
        <v>284</v>
      </c>
      <c r="D147" s="28"/>
      <c r="E147" s="28"/>
      <c r="F147" s="21"/>
      <c r="G147" s="128" t="s">
        <v>50</v>
      </c>
      <c r="H147" s="238" t="s">
        <v>51</v>
      </c>
      <c r="I147" s="238"/>
      <c r="J147" s="238"/>
      <c r="K147" s="30"/>
      <c r="L147" s="30"/>
      <c r="M147" s="30"/>
    </row>
    <row r="148" spans="1:13" ht="12.75">
      <c r="A148" s="28" t="s">
        <v>80</v>
      </c>
      <c r="B148" s="28"/>
      <c r="C148" s="28" t="s">
        <v>173</v>
      </c>
      <c r="D148" s="28"/>
      <c r="E148" s="28"/>
      <c r="F148" s="28"/>
      <c r="G148" s="155" t="s">
        <v>52</v>
      </c>
      <c r="H148" s="239" t="s">
        <v>53</v>
      </c>
      <c r="I148" s="239"/>
      <c r="J148" s="239"/>
      <c r="K148" s="30"/>
      <c r="L148" s="30"/>
      <c r="M148" s="30"/>
    </row>
    <row r="149" spans="1:13" ht="12.75">
      <c r="A149" s="20"/>
      <c r="B149" s="28"/>
      <c r="C149" s="28"/>
      <c r="D149" s="28"/>
      <c r="E149" s="28"/>
      <c r="F149" s="28"/>
      <c r="G149" s="155" t="s">
        <v>70</v>
      </c>
      <c r="H149" s="239" t="s">
        <v>71</v>
      </c>
      <c r="I149" s="239"/>
      <c r="J149" s="239"/>
      <c r="K149" s="30"/>
      <c r="L149" s="30"/>
      <c r="M149" s="30"/>
    </row>
    <row r="150" spans="1:13" ht="12.7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30"/>
      <c r="L150" s="30"/>
      <c r="M150" s="30"/>
    </row>
    <row r="151" spans="1:13" ht="12.7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30"/>
      <c r="L151" s="30"/>
      <c r="M151" s="30"/>
    </row>
    <row r="152" spans="1:13" ht="12.7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30"/>
      <c r="L152" s="30"/>
      <c r="M152" s="30"/>
    </row>
    <row r="153" spans="1:13" ht="12.75">
      <c r="A153" s="22"/>
      <c r="B153" s="22"/>
      <c r="C153" s="22"/>
      <c r="D153" s="22"/>
      <c r="E153" s="22"/>
      <c r="F153" s="22"/>
      <c r="G153" s="22"/>
      <c r="H153" s="122"/>
      <c r="I153" s="22"/>
      <c r="J153" s="22"/>
      <c r="K153" s="30"/>
      <c r="L153" s="30"/>
      <c r="M153" s="30"/>
    </row>
    <row r="154" spans="1:13" ht="12.7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30"/>
      <c r="L154" s="30"/>
      <c r="M154" s="30"/>
    </row>
    <row r="155" spans="1:13" ht="12.7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30"/>
      <c r="L155" s="30"/>
      <c r="M155" s="30"/>
    </row>
    <row r="156" spans="1:13" ht="12.7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30"/>
      <c r="L156" s="30"/>
      <c r="M156" s="30"/>
    </row>
    <row r="157" spans="1:13" ht="12.7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30"/>
      <c r="L157" s="30"/>
      <c r="M157" s="30"/>
    </row>
    <row r="158" spans="1:13" ht="12.7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30"/>
      <c r="L158" s="30"/>
      <c r="M158" s="30"/>
    </row>
    <row r="159" spans="1:13" ht="12.7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30"/>
      <c r="L159" s="30"/>
      <c r="M159" s="30"/>
    </row>
    <row r="160" spans="1:13" ht="12.7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30"/>
      <c r="L160" s="30"/>
      <c r="M160" s="30"/>
    </row>
    <row r="161" spans="1:13" ht="12.7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30"/>
      <c r="L161" s="30"/>
      <c r="M161" s="30"/>
    </row>
    <row r="162" spans="1:13" ht="12.7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30"/>
      <c r="L162" s="30"/>
      <c r="M162" s="30"/>
    </row>
    <row r="163" spans="1:13" ht="12.75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30"/>
      <c r="L163" s="30"/>
      <c r="M163" s="30"/>
    </row>
    <row r="164" spans="1:13" ht="12.75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30"/>
      <c r="L164" s="30"/>
      <c r="M164" s="30"/>
    </row>
    <row r="165" spans="1:13" ht="12.75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30"/>
      <c r="L165" s="30"/>
      <c r="M165" s="30"/>
    </row>
    <row r="166" spans="1:13" ht="12.7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30"/>
      <c r="L166" s="30"/>
      <c r="M166" s="30"/>
    </row>
    <row r="167" spans="1:13" ht="12.7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30"/>
      <c r="L167" s="30"/>
      <c r="M167" s="30"/>
    </row>
    <row r="168" spans="1:13" ht="12.7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30"/>
      <c r="L168" s="30"/>
      <c r="M168" s="30"/>
    </row>
    <row r="169" spans="1:11" ht="12.7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30"/>
    </row>
    <row r="170" spans="1:11" ht="12.7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30"/>
    </row>
    <row r="171" spans="1:11" ht="12.7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30"/>
    </row>
    <row r="172" spans="1:11" ht="12.7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30"/>
    </row>
    <row r="173" spans="1:11" ht="12.7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30"/>
    </row>
    <row r="174" spans="1:11" ht="12.7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30"/>
    </row>
    <row r="175" spans="1:11" ht="12.7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30"/>
    </row>
    <row r="176" spans="1:11" ht="12.7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30"/>
    </row>
    <row r="177" spans="1:11" ht="12.7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30"/>
    </row>
    <row r="178" spans="1:11" ht="12.7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30"/>
    </row>
    <row r="179" spans="1:11" ht="12.7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30"/>
    </row>
    <row r="180" spans="1:11" ht="12.7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30"/>
    </row>
    <row r="181" spans="1:11" ht="12.7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30"/>
    </row>
    <row r="182" spans="1:11" ht="12.7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30"/>
    </row>
    <row r="183" spans="1:11" ht="12.7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30"/>
    </row>
    <row r="184" spans="1:11" ht="12.7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30"/>
    </row>
    <row r="185" spans="1:11" ht="12.7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30"/>
    </row>
    <row r="186" spans="1:11" ht="12.7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30"/>
    </row>
    <row r="187" spans="1:11" ht="12.7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30"/>
    </row>
    <row r="188" spans="1:11" ht="12.7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30"/>
    </row>
    <row r="189" spans="1:11" ht="12.7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30"/>
    </row>
    <row r="190" spans="1:11" ht="12.7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30"/>
    </row>
    <row r="191" spans="1:11" ht="12.7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30"/>
    </row>
    <row r="192" spans="1:11" ht="12.7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30"/>
    </row>
    <row r="193" spans="1:11" ht="12.7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30"/>
    </row>
    <row r="194" spans="1:11" ht="12.7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30"/>
    </row>
    <row r="195" spans="1:11" ht="12.7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30"/>
    </row>
    <row r="196" spans="1:11" ht="12.7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30"/>
    </row>
    <row r="197" spans="1:11" ht="12.7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30"/>
    </row>
    <row r="198" spans="1:11" ht="12.7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30"/>
    </row>
    <row r="199" spans="1:11" ht="12.75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30"/>
    </row>
    <row r="200" spans="1:11" ht="12.75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30"/>
    </row>
    <row r="201" spans="1:11" ht="12.75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30"/>
    </row>
    <row r="202" spans="1:11" ht="12.75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30"/>
    </row>
    <row r="203" spans="1:11" ht="12.7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30"/>
    </row>
    <row r="204" spans="1:11" ht="12.75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30"/>
    </row>
    <row r="205" spans="1:11" ht="12.75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30"/>
    </row>
    <row r="206" spans="1:11" ht="12.75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30"/>
    </row>
    <row r="207" spans="1:11" ht="12.75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30"/>
    </row>
    <row r="208" spans="1:11" ht="12.75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30"/>
    </row>
    <row r="209" spans="1:11" ht="12.75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30"/>
    </row>
    <row r="210" spans="1:10" ht="12.75">
      <c r="A210" s="22"/>
      <c r="B210" s="22"/>
      <c r="C210" s="22"/>
      <c r="D210" s="22"/>
      <c r="E210" s="22"/>
      <c r="F210" s="22"/>
      <c r="G210" s="22"/>
      <c r="H210" s="22"/>
      <c r="I210" s="22"/>
      <c r="J210" s="22"/>
    </row>
    <row r="211" spans="1:10" ht="12.75">
      <c r="A211" s="22"/>
      <c r="B211" s="22"/>
      <c r="C211" s="22"/>
      <c r="D211" s="22"/>
      <c r="E211" s="22"/>
      <c r="F211" s="22"/>
      <c r="G211" s="22"/>
      <c r="H211" s="22"/>
      <c r="I211" s="22"/>
      <c r="J211" s="22"/>
    </row>
    <row r="212" spans="1:10" ht="12.75">
      <c r="A212" s="22"/>
      <c r="B212" s="22"/>
      <c r="C212" s="22"/>
      <c r="D212" s="22"/>
      <c r="E212" s="22"/>
      <c r="F212" s="22"/>
      <c r="G212" s="22"/>
      <c r="H212" s="22"/>
      <c r="I212" s="22"/>
      <c r="J212" s="22"/>
    </row>
    <row r="213" spans="1:10" ht="12.75">
      <c r="A213" s="22"/>
      <c r="B213" s="22"/>
      <c r="C213" s="22"/>
      <c r="D213" s="22"/>
      <c r="E213" s="22"/>
      <c r="F213" s="22"/>
      <c r="G213" s="22"/>
      <c r="H213" s="22"/>
      <c r="I213" s="22"/>
      <c r="J213" s="22"/>
    </row>
    <row r="214" spans="1:10" ht="12.75">
      <c r="A214" s="22"/>
      <c r="B214" s="22"/>
      <c r="C214" s="22"/>
      <c r="D214" s="22"/>
      <c r="E214" s="22"/>
      <c r="F214" s="22"/>
      <c r="G214" s="22"/>
      <c r="H214" s="22"/>
      <c r="I214" s="22"/>
      <c r="J214" s="22"/>
    </row>
    <row r="215" spans="1:10" ht="12.75">
      <c r="A215" s="22"/>
      <c r="B215" s="22"/>
      <c r="C215" s="22"/>
      <c r="D215" s="22"/>
      <c r="E215" s="22"/>
      <c r="F215" s="22"/>
      <c r="G215" s="22"/>
      <c r="H215" s="22"/>
      <c r="I215" s="22"/>
      <c r="J215" s="22"/>
    </row>
    <row r="216" spans="1:10" ht="12.75">
      <c r="A216" s="22"/>
      <c r="B216" s="22"/>
      <c r="C216" s="22"/>
      <c r="D216" s="22"/>
      <c r="E216" s="22"/>
      <c r="F216" s="22"/>
      <c r="G216" s="22"/>
      <c r="H216" s="22"/>
      <c r="I216" s="22"/>
      <c r="J216" s="22"/>
    </row>
  </sheetData>
  <sheetProtection/>
  <mergeCells count="7">
    <mergeCell ref="H147:J147"/>
    <mergeCell ref="H148:J148"/>
    <mergeCell ref="H149:J149"/>
    <mergeCell ref="A2:J2"/>
    <mergeCell ref="A3:J3"/>
    <mergeCell ref="A4:J4"/>
    <mergeCell ref="A5:J5"/>
  </mergeCells>
  <printOptions/>
  <pageMargins left="1.141732283464567" right="0.7480314960629921" top="0.5905511811023623" bottom="0.7874015748031497" header="0" footer="0"/>
  <pageSetup horizontalDpi="600" verticalDpi="600" orientation="landscape" paperSize="5" scale="79" r:id="rId2"/>
  <rowBreaks count="2" manualBreakCount="2">
    <brk id="50" max="255" man="1"/>
    <brk id="9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A33" sqref="A33"/>
    </sheetView>
  </sheetViews>
  <sheetFormatPr defaultColWidth="11.421875" defaultRowHeight="12.75"/>
  <cols>
    <col min="1" max="1" width="5.57421875" style="0" customWidth="1"/>
    <col min="2" max="2" width="36.421875" style="0" customWidth="1"/>
    <col min="3" max="3" width="21.28125" style="0" customWidth="1"/>
    <col min="4" max="4" width="20.421875" style="0" customWidth="1"/>
    <col min="5" max="5" width="5.7109375" style="0" customWidth="1"/>
    <col min="6" max="6" width="42.28125" style="0" customWidth="1"/>
    <col min="7" max="7" width="21.140625" style="0" customWidth="1"/>
    <col min="8" max="8" width="21.28125" style="0" customWidth="1"/>
  </cols>
  <sheetData>
    <row r="1" spans="1:8" ht="14.25">
      <c r="A1" s="241"/>
      <c r="B1" s="241"/>
      <c r="C1" s="241"/>
      <c r="D1" s="241"/>
      <c r="E1" s="241"/>
      <c r="F1" s="241"/>
      <c r="G1" s="241"/>
      <c r="H1" s="241"/>
    </row>
    <row r="2" spans="1:8" ht="14.25">
      <c r="A2" s="242" t="s">
        <v>0</v>
      </c>
      <c r="B2" s="242"/>
      <c r="C2" s="242"/>
      <c r="D2" s="242"/>
      <c r="E2" s="242"/>
      <c r="F2" s="242"/>
      <c r="G2" s="242"/>
      <c r="H2" s="242"/>
    </row>
    <row r="3" spans="1:8" ht="14.25">
      <c r="A3" s="242" t="s">
        <v>1</v>
      </c>
      <c r="B3" s="242"/>
      <c r="C3" s="242"/>
      <c r="D3" s="242"/>
      <c r="E3" s="242"/>
      <c r="F3" s="242"/>
      <c r="G3" s="242"/>
      <c r="H3" s="242"/>
    </row>
    <row r="4" spans="1:8" ht="14.25">
      <c r="A4" s="241" t="s">
        <v>333</v>
      </c>
      <c r="B4" s="241"/>
      <c r="C4" s="241"/>
      <c r="D4" s="241"/>
      <c r="E4" s="241"/>
      <c r="F4" s="241"/>
      <c r="G4" s="241"/>
      <c r="H4" s="241"/>
    </row>
    <row r="5" spans="1:8" ht="14.25">
      <c r="A5" s="241" t="s">
        <v>54</v>
      </c>
      <c r="B5" s="241"/>
      <c r="C5" s="241"/>
      <c r="D5" s="241"/>
      <c r="E5" s="241"/>
      <c r="F5" s="241"/>
      <c r="G5" s="241"/>
      <c r="H5" s="241"/>
    </row>
    <row r="6" spans="1:8" ht="14.25">
      <c r="A6" s="2"/>
      <c r="B6" s="2"/>
      <c r="C6" s="2"/>
      <c r="D6" s="2"/>
      <c r="E6" s="2"/>
      <c r="F6" s="2"/>
      <c r="G6" s="2"/>
      <c r="H6" s="2"/>
    </row>
    <row r="7" spans="1:8" ht="14.25">
      <c r="A7" s="3"/>
      <c r="B7" s="3"/>
      <c r="C7" s="3"/>
      <c r="D7" s="3"/>
      <c r="E7" s="3"/>
      <c r="F7" s="3"/>
      <c r="G7" s="3"/>
      <c r="H7" s="3"/>
    </row>
    <row r="8" spans="1:8" ht="14.25">
      <c r="A8" s="3"/>
      <c r="B8" s="3"/>
      <c r="C8" s="129" t="s">
        <v>98</v>
      </c>
      <c r="D8" s="129" t="s">
        <v>98</v>
      </c>
      <c r="E8" s="3"/>
      <c r="F8" s="3"/>
      <c r="G8" s="129" t="s">
        <v>98</v>
      </c>
      <c r="H8" s="129" t="s">
        <v>98</v>
      </c>
    </row>
    <row r="9" spans="1:8" ht="14.25">
      <c r="A9" s="219" t="s">
        <v>55</v>
      </c>
      <c r="B9" s="15" t="s">
        <v>2</v>
      </c>
      <c r="C9" s="129" t="s">
        <v>99</v>
      </c>
      <c r="D9" s="129" t="s">
        <v>100</v>
      </c>
      <c r="E9" s="219" t="s">
        <v>55</v>
      </c>
      <c r="F9" s="15" t="s">
        <v>3</v>
      </c>
      <c r="G9" s="129" t="s">
        <v>99</v>
      </c>
      <c r="H9" s="129" t="s">
        <v>100</v>
      </c>
    </row>
    <row r="10" spans="1:8" ht="14.25">
      <c r="A10" s="3"/>
      <c r="B10" s="3"/>
      <c r="C10" s="3"/>
      <c r="D10" s="3"/>
      <c r="E10" s="3"/>
      <c r="F10" s="3"/>
      <c r="G10" s="3"/>
      <c r="H10" s="3"/>
    </row>
    <row r="11" spans="1:8" ht="14.25">
      <c r="A11" s="148"/>
      <c r="B11" s="4" t="s">
        <v>137</v>
      </c>
      <c r="C11" s="142">
        <f>SUM(C12:C16)</f>
        <v>12733034</v>
      </c>
      <c r="D11" s="142">
        <f>SUM(D12:D16)</f>
        <v>6969701</v>
      </c>
      <c r="E11" s="146"/>
      <c r="F11" s="4" t="s">
        <v>137</v>
      </c>
      <c r="G11" s="142">
        <f>SUM(G12:G15)</f>
        <v>760951</v>
      </c>
      <c r="H11" s="142">
        <f>SUM(H12:H15)</f>
        <v>649272</v>
      </c>
    </row>
    <row r="12" spans="1:8" ht="14.25">
      <c r="A12" s="2">
        <v>11</v>
      </c>
      <c r="B12" s="3" t="s">
        <v>6</v>
      </c>
      <c r="C12" s="143">
        <v>5034863</v>
      </c>
      <c r="D12" s="143">
        <v>2905358</v>
      </c>
      <c r="E12" s="2">
        <v>24</v>
      </c>
      <c r="F12" s="3" t="s">
        <v>56</v>
      </c>
      <c r="G12" s="143">
        <v>176788</v>
      </c>
      <c r="H12" s="143">
        <v>180176</v>
      </c>
    </row>
    <row r="13" spans="1:8" ht="14.25">
      <c r="A13" s="2">
        <v>12</v>
      </c>
      <c r="B13" s="3" t="s">
        <v>18</v>
      </c>
      <c r="C13" s="143">
        <v>804793</v>
      </c>
      <c r="D13" s="143">
        <v>0</v>
      </c>
      <c r="E13" s="2">
        <v>25</v>
      </c>
      <c r="F13" s="3" t="s">
        <v>57</v>
      </c>
      <c r="G13" s="143">
        <v>201072</v>
      </c>
      <c r="H13" s="143">
        <v>245080</v>
      </c>
    </row>
    <row r="14" spans="1:8" ht="14.25">
      <c r="A14" s="2">
        <v>14</v>
      </c>
      <c r="B14" s="3" t="s">
        <v>11</v>
      </c>
      <c r="C14" s="143">
        <v>6799495</v>
      </c>
      <c r="D14" s="143">
        <v>3954908</v>
      </c>
      <c r="E14" s="2">
        <v>27</v>
      </c>
      <c r="F14" s="109" t="s">
        <v>168</v>
      </c>
      <c r="G14" s="143">
        <v>207119</v>
      </c>
      <c r="H14" s="143">
        <v>0</v>
      </c>
    </row>
    <row r="15" spans="1:8" ht="14.25">
      <c r="A15" s="2">
        <v>19</v>
      </c>
      <c r="B15" s="3" t="s">
        <v>60</v>
      </c>
      <c r="C15" s="143">
        <v>93883</v>
      </c>
      <c r="D15" s="143">
        <v>109435</v>
      </c>
      <c r="E15" s="7">
        <v>29</v>
      </c>
      <c r="F15" s="3" t="s">
        <v>58</v>
      </c>
      <c r="G15" s="143">
        <v>175972</v>
      </c>
      <c r="H15" s="143">
        <v>224016</v>
      </c>
    </row>
    <row r="16" spans="1:8" ht="14.25">
      <c r="A16" s="2"/>
      <c r="B16" s="3"/>
      <c r="C16" s="143"/>
      <c r="D16" s="143"/>
      <c r="E16" s="2"/>
      <c r="F16" s="3"/>
      <c r="G16" s="143"/>
      <c r="H16" s="143"/>
    </row>
    <row r="18" spans="1:8" ht="14.25">
      <c r="A18" s="148"/>
      <c r="B18" s="4" t="s">
        <v>138</v>
      </c>
      <c r="C18" s="142">
        <f>SUM(C20:C23)</f>
        <v>12349553</v>
      </c>
      <c r="D18" s="142">
        <f>SUM(D20:D23)</f>
        <v>12379379</v>
      </c>
      <c r="E18" s="7"/>
      <c r="F18" s="4" t="s">
        <v>149</v>
      </c>
      <c r="G18" s="142">
        <f>SUM(G19:G20)</f>
        <v>137086</v>
      </c>
      <c r="H18" s="142">
        <f>SUM(H19:H20)</f>
        <v>107086</v>
      </c>
    </row>
    <row r="19" spans="1:8" ht="14.25">
      <c r="A19" s="148"/>
      <c r="B19" s="4"/>
      <c r="C19" s="142"/>
      <c r="D19" s="142"/>
      <c r="E19" s="2">
        <v>24</v>
      </c>
      <c r="F19" s="3" t="s">
        <v>56</v>
      </c>
      <c r="G19" s="143">
        <v>35481</v>
      </c>
      <c r="H19" s="143">
        <v>5481</v>
      </c>
    </row>
    <row r="20" spans="1:8" ht="14.25">
      <c r="A20" s="2">
        <v>12</v>
      </c>
      <c r="B20" s="3" t="s">
        <v>18</v>
      </c>
      <c r="C20" s="143">
        <v>453438</v>
      </c>
      <c r="D20" s="143">
        <v>435799</v>
      </c>
      <c r="E20" s="2">
        <v>27</v>
      </c>
      <c r="F20" s="109" t="s">
        <v>168</v>
      </c>
      <c r="G20" s="143">
        <v>101605</v>
      </c>
      <c r="H20" s="143">
        <v>101605</v>
      </c>
    </row>
    <row r="21" spans="1:8" ht="14.25">
      <c r="A21" s="2">
        <v>14</v>
      </c>
      <c r="B21" s="3" t="s">
        <v>11</v>
      </c>
      <c r="C21" s="143">
        <v>109927</v>
      </c>
      <c r="D21" s="143">
        <v>496</v>
      </c>
      <c r="E21" s="2"/>
      <c r="F21" s="3"/>
      <c r="G21" s="143"/>
      <c r="H21" s="143"/>
    </row>
    <row r="22" spans="1:8" ht="15" thickBot="1">
      <c r="A22" s="2">
        <v>16</v>
      </c>
      <c r="B22" s="3" t="s">
        <v>59</v>
      </c>
      <c r="C22" s="143">
        <v>6049709</v>
      </c>
      <c r="D22" s="143">
        <v>6152466</v>
      </c>
      <c r="E22" s="2"/>
      <c r="F22" s="4" t="s">
        <v>150</v>
      </c>
      <c r="G22" s="145">
        <f>G11+G18</f>
        <v>898037</v>
      </c>
      <c r="H22" s="145">
        <f>H11+H18</f>
        <v>756358</v>
      </c>
    </row>
    <row r="23" spans="1:8" ht="15" thickTop="1">
      <c r="A23" s="2">
        <v>19</v>
      </c>
      <c r="B23" s="3" t="s">
        <v>60</v>
      </c>
      <c r="C23" s="143">
        <v>5736479</v>
      </c>
      <c r="D23" s="143">
        <v>5790618</v>
      </c>
      <c r="E23" s="7"/>
      <c r="G23" s="119"/>
      <c r="H23" s="119"/>
    </row>
    <row r="24" spans="5:8" ht="14.25">
      <c r="E24" s="2">
        <v>3</v>
      </c>
      <c r="F24" s="4" t="s">
        <v>119</v>
      </c>
      <c r="G24" s="142">
        <f>SUM(G25:G25)</f>
        <v>24184550</v>
      </c>
      <c r="H24" s="142">
        <f>SUM(H25:H25)</f>
        <v>18592722</v>
      </c>
    </row>
    <row r="25" spans="5:8" ht="14.25">
      <c r="E25" s="2">
        <v>32</v>
      </c>
      <c r="F25" s="3" t="s">
        <v>19</v>
      </c>
      <c r="G25" s="143">
        <v>24184550</v>
      </c>
      <c r="H25" s="143">
        <v>18592722</v>
      </c>
    </row>
    <row r="26" spans="5:8" ht="14.25">
      <c r="E26" s="2"/>
      <c r="F26" s="3"/>
      <c r="G26" s="143"/>
      <c r="H26" s="143"/>
    </row>
    <row r="27" spans="1:8" ht="15" thickBot="1">
      <c r="A27" s="148"/>
      <c r="B27" s="4" t="s">
        <v>139</v>
      </c>
      <c r="C27" s="144">
        <f>SUM(C11+C18)</f>
        <v>25082587</v>
      </c>
      <c r="D27" s="144">
        <f>SUM(D11+D18)</f>
        <v>19349080</v>
      </c>
      <c r="E27" s="146"/>
      <c r="F27" s="4" t="s">
        <v>142</v>
      </c>
      <c r="G27" s="144">
        <f>G22+G24</f>
        <v>25082587</v>
      </c>
      <c r="H27" s="144">
        <f>H22+H24</f>
        <v>19349080</v>
      </c>
    </row>
    <row r="28" spans="1:8" ht="15" thickTop="1">
      <c r="A28" s="2"/>
      <c r="B28" s="3"/>
      <c r="C28" s="143"/>
      <c r="D28" s="143"/>
      <c r="E28" s="2"/>
      <c r="F28" s="3"/>
      <c r="G28" s="143"/>
      <c r="H28" s="143"/>
    </row>
    <row r="29" spans="1:8" ht="14.25">
      <c r="A29" s="15">
        <v>8</v>
      </c>
      <c r="B29" s="4" t="s">
        <v>140</v>
      </c>
      <c r="C29" s="142">
        <f>SUM(C30:C33)</f>
        <v>0</v>
      </c>
      <c r="D29" s="142">
        <f>SUM(D30:D33)</f>
        <v>0</v>
      </c>
      <c r="E29" s="15">
        <v>9</v>
      </c>
      <c r="F29" s="4" t="s">
        <v>141</v>
      </c>
      <c r="G29" s="142">
        <f>SUM(G30:G33)</f>
        <v>0</v>
      </c>
      <c r="H29" s="142">
        <f>SUM(H30:H33)</f>
        <v>0</v>
      </c>
    </row>
    <row r="30" spans="1:8" ht="14.25">
      <c r="A30" s="2">
        <v>81</v>
      </c>
      <c r="B30" s="3" t="s">
        <v>61</v>
      </c>
      <c r="C30" s="143">
        <v>696181</v>
      </c>
      <c r="D30" s="143">
        <v>696181</v>
      </c>
      <c r="E30" s="2">
        <v>91</v>
      </c>
      <c r="F30" s="3" t="s">
        <v>44</v>
      </c>
      <c r="G30" s="143">
        <v>194658</v>
      </c>
      <c r="H30" s="143">
        <v>291658</v>
      </c>
    </row>
    <row r="31" spans="1:8" ht="14.25">
      <c r="A31" s="7">
        <v>82</v>
      </c>
      <c r="B31" s="109" t="s">
        <v>158</v>
      </c>
      <c r="C31" s="143">
        <v>14984318</v>
      </c>
      <c r="D31" s="143">
        <v>9631914</v>
      </c>
      <c r="E31" s="7">
        <v>92</v>
      </c>
      <c r="F31" s="109" t="s">
        <v>164</v>
      </c>
      <c r="G31" s="143">
        <v>18089948</v>
      </c>
      <c r="H31" s="143">
        <v>12485547</v>
      </c>
    </row>
    <row r="32" spans="1:8" ht="14.25">
      <c r="A32" s="2">
        <v>83</v>
      </c>
      <c r="B32" s="3" t="s">
        <v>62</v>
      </c>
      <c r="C32" s="143">
        <v>1883047</v>
      </c>
      <c r="D32" s="143">
        <v>1882259</v>
      </c>
      <c r="E32" s="2">
        <v>93</v>
      </c>
      <c r="F32" s="3" t="s">
        <v>63</v>
      </c>
      <c r="G32" s="143">
        <v>1801437</v>
      </c>
      <c r="H32" s="143">
        <v>1801437</v>
      </c>
    </row>
    <row r="33" spans="1:8" ht="14.25">
      <c r="A33" s="2">
        <v>89</v>
      </c>
      <c r="B33" s="3" t="s">
        <v>64</v>
      </c>
      <c r="C33" s="143">
        <v>-17563546</v>
      </c>
      <c r="D33" s="143">
        <v>-12210354</v>
      </c>
      <c r="E33" s="2">
        <v>99</v>
      </c>
      <c r="F33" s="3" t="s">
        <v>49</v>
      </c>
      <c r="G33" s="143">
        <v>-20086043</v>
      </c>
      <c r="H33" s="143">
        <v>-14578642</v>
      </c>
    </row>
    <row r="34" spans="1:8" ht="14.25">
      <c r="A34" s="2"/>
      <c r="B34" s="3"/>
      <c r="C34" s="143"/>
      <c r="D34" s="143"/>
      <c r="E34" s="2"/>
      <c r="F34" s="3"/>
      <c r="G34" s="143"/>
      <c r="H34" s="143"/>
    </row>
    <row r="35" spans="1:8" ht="14.25">
      <c r="A35" s="2"/>
      <c r="B35" s="3"/>
      <c r="C35" s="143"/>
      <c r="D35" s="220"/>
      <c r="E35" s="2"/>
      <c r="F35" s="3"/>
      <c r="G35" s="143"/>
      <c r="H35" s="143"/>
    </row>
    <row r="36" spans="1:8" ht="14.25">
      <c r="A36" s="2"/>
      <c r="B36" s="3"/>
      <c r="C36" s="5"/>
      <c r="D36" s="5"/>
      <c r="E36" s="147"/>
      <c r="F36" s="5"/>
      <c r="G36" s="143"/>
      <c r="H36" s="143"/>
    </row>
    <row r="37" spans="1:8" ht="14.25">
      <c r="A37" s="2"/>
      <c r="B37" s="3"/>
      <c r="C37" s="5"/>
      <c r="D37" s="5"/>
      <c r="E37" s="147"/>
      <c r="F37" s="5"/>
      <c r="G37" s="143"/>
      <c r="H37" s="143"/>
    </row>
    <row r="38" spans="1:8" ht="14.25">
      <c r="A38" s="2"/>
      <c r="B38" s="3"/>
      <c r="C38" s="5"/>
      <c r="D38" s="5"/>
      <c r="E38" s="2"/>
      <c r="F38" s="5"/>
      <c r="G38" s="143"/>
      <c r="H38" s="143"/>
    </row>
    <row r="39" spans="1:8" ht="14.25">
      <c r="A39" s="2"/>
      <c r="B39" s="3"/>
      <c r="C39" s="5"/>
      <c r="D39" s="5"/>
      <c r="E39" s="147"/>
      <c r="F39" s="5"/>
      <c r="G39" s="5"/>
      <c r="H39" s="3"/>
    </row>
    <row r="40" spans="1:8" ht="14.25">
      <c r="A40" s="5"/>
      <c r="B40" s="5"/>
      <c r="C40" s="5"/>
      <c r="D40" s="5"/>
      <c r="E40" s="5"/>
      <c r="F40" s="5"/>
      <c r="G40" s="5"/>
      <c r="H40" s="3"/>
    </row>
    <row r="41" spans="1:8" ht="14.25">
      <c r="A41" s="6"/>
      <c r="B41" s="6"/>
      <c r="C41" s="6"/>
      <c r="D41" s="5"/>
      <c r="E41" s="5"/>
      <c r="F41" s="5"/>
      <c r="G41" s="5"/>
      <c r="H41" s="3"/>
    </row>
    <row r="42" spans="1:8" ht="14.25">
      <c r="A42" s="5"/>
      <c r="B42" s="5"/>
      <c r="C42" s="6"/>
      <c r="D42" s="5"/>
      <c r="E42" s="5"/>
      <c r="F42" s="5"/>
      <c r="G42" s="5"/>
      <c r="H42" s="3"/>
    </row>
    <row r="43" spans="1:8" ht="14.25">
      <c r="A43" s="6" t="s">
        <v>179</v>
      </c>
      <c r="B43" s="6"/>
      <c r="C43" s="6" t="s">
        <v>284</v>
      </c>
      <c r="D43" s="5"/>
      <c r="E43" s="4"/>
      <c r="F43" s="4" t="s">
        <v>50</v>
      </c>
      <c r="G43" s="242" t="s">
        <v>51</v>
      </c>
      <c r="H43" s="242"/>
    </row>
    <row r="44" spans="1:8" ht="14.25">
      <c r="A44" s="5" t="s">
        <v>80</v>
      </c>
      <c r="B44" s="5"/>
      <c r="C44" s="5" t="s">
        <v>173</v>
      </c>
      <c r="D44" s="5"/>
      <c r="E44" s="5"/>
      <c r="F44" s="147" t="s">
        <v>52</v>
      </c>
      <c r="G44" s="243" t="s">
        <v>53</v>
      </c>
      <c r="H44" s="243"/>
    </row>
    <row r="45" spans="1:8" ht="14.25">
      <c r="A45" s="5"/>
      <c r="B45" s="5"/>
      <c r="C45" s="5"/>
      <c r="D45" s="5"/>
      <c r="E45" s="5"/>
      <c r="F45" s="147" t="s">
        <v>70</v>
      </c>
      <c r="G45" s="243" t="s">
        <v>71</v>
      </c>
      <c r="H45" s="243"/>
    </row>
  </sheetData>
  <sheetProtection/>
  <mergeCells count="8">
    <mergeCell ref="A1:H1"/>
    <mergeCell ref="A2:H2"/>
    <mergeCell ref="A3:H3"/>
    <mergeCell ref="A4:H4"/>
    <mergeCell ref="G44:H44"/>
    <mergeCell ref="G45:H45"/>
    <mergeCell ref="G43:H43"/>
    <mergeCell ref="A5:H5"/>
  </mergeCells>
  <printOptions/>
  <pageMargins left="1.5748031496062993" right="0.7874015748031497" top="0.3937007874015748" bottom="0.4724409448818898" header="0.2362204724409449" footer="0.5118110236220472"/>
  <pageSetup horizontalDpi="600" verticalDpi="600" orientation="landscape" paperSize="5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82"/>
  <sheetViews>
    <sheetView zoomScalePageLayoutView="0" workbookViewId="0" topLeftCell="A1">
      <selection activeCell="C69" sqref="C69"/>
    </sheetView>
  </sheetViews>
  <sheetFormatPr defaultColWidth="11.421875" defaultRowHeight="12.75"/>
  <cols>
    <col min="1" max="1" width="7.7109375" style="0" customWidth="1"/>
    <col min="2" max="2" width="46.140625" style="0" customWidth="1"/>
    <col min="3" max="3" width="18.421875" style="0" customWidth="1"/>
    <col min="4" max="4" width="1.8515625" style="0" customWidth="1"/>
    <col min="5" max="5" width="18.7109375" style="0" customWidth="1"/>
    <col min="6" max="6" width="15.140625" style="0" customWidth="1"/>
  </cols>
  <sheetData>
    <row r="1" spans="1:5" ht="12.75">
      <c r="A1" s="244" t="s">
        <v>0</v>
      </c>
      <c r="B1" s="244"/>
      <c r="C1" s="244"/>
      <c r="D1" s="244"/>
      <c r="E1" s="244"/>
    </row>
    <row r="2" spans="1:5" ht="12.75">
      <c r="A2" s="245" t="s">
        <v>285</v>
      </c>
      <c r="B2" s="245"/>
      <c r="C2" s="245"/>
      <c r="D2" s="245"/>
      <c r="E2" s="245"/>
    </row>
    <row r="3" spans="1:5" ht="12.75">
      <c r="A3" s="246" t="s">
        <v>334</v>
      </c>
      <c r="B3" s="246"/>
      <c r="C3" s="246"/>
      <c r="D3" s="246"/>
      <c r="E3" s="246"/>
    </row>
    <row r="4" spans="1:5" ht="12.75">
      <c r="A4" s="167"/>
      <c r="B4" s="167"/>
      <c r="C4" s="167"/>
      <c r="D4" s="167"/>
      <c r="E4" s="167"/>
    </row>
    <row r="5" spans="1:5" ht="12.75">
      <c r="A5" s="130"/>
      <c r="B5" s="130"/>
      <c r="C5" s="130"/>
      <c r="D5" s="130"/>
      <c r="E5" s="130"/>
    </row>
    <row r="6" spans="1:5" ht="12.75">
      <c r="A6" s="48" t="s">
        <v>81</v>
      </c>
      <c r="B6" s="129" t="s">
        <v>134</v>
      </c>
      <c r="C6" s="129" t="s">
        <v>98</v>
      </c>
      <c r="D6" s="131"/>
      <c r="E6" s="129" t="s">
        <v>98</v>
      </c>
    </row>
    <row r="7" spans="1:5" ht="12.75">
      <c r="A7" s="130"/>
      <c r="B7" s="130"/>
      <c r="C7" s="129" t="s">
        <v>99</v>
      </c>
      <c r="D7" s="17"/>
      <c r="E7" s="129" t="s">
        <v>100</v>
      </c>
    </row>
    <row r="8" spans="1:5" ht="12.75">
      <c r="A8" s="130"/>
      <c r="B8" s="130"/>
      <c r="C8" s="130"/>
      <c r="D8" s="130"/>
      <c r="E8" s="130"/>
    </row>
    <row r="9" spans="1:5" ht="12.75">
      <c r="A9" s="174"/>
      <c r="B9" s="48" t="s">
        <v>143</v>
      </c>
      <c r="C9" s="132">
        <f>C11+C14+C17+C20+C23</f>
        <v>8845159</v>
      </c>
      <c r="D9" s="175"/>
      <c r="E9" s="132">
        <f>E11+E14+E17+E20+E23</f>
        <v>13136892</v>
      </c>
    </row>
    <row r="10" spans="1:5" ht="12.75">
      <c r="A10" s="130"/>
      <c r="B10" s="130"/>
      <c r="C10" s="133"/>
      <c r="D10" s="134"/>
      <c r="E10" s="133"/>
    </row>
    <row r="11" spans="1:5" ht="12.75">
      <c r="A11" s="48">
        <v>41</v>
      </c>
      <c r="B11" s="48" t="s">
        <v>82</v>
      </c>
      <c r="C11" s="132">
        <f>SUM(C12:C12)</f>
        <v>5539022</v>
      </c>
      <c r="D11" s="175"/>
      <c r="E11" s="132">
        <f>SUM(E12:E12)</f>
        <v>7146098</v>
      </c>
    </row>
    <row r="12" spans="1:5" ht="12.75">
      <c r="A12" s="130">
        <v>4110</v>
      </c>
      <c r="B12" s="130" t="s">
        <v>83</v>
      </c>
      <c r="C12" s="133">
        <v>5539022</v>
      </c>
      <c r="D12" s="176"/>
      <c r="E12" s="133">
        <v>7146098</v>
      </c>
    </row>
    <row r="13" spans="1:5" ht="12.75">
      <c r="A13" s="130"/>
      <c r="B13" s="130"/>
      <c r="C13" s="133"/>
      <c r="D13" s="134"/>
      <c r="E13" s="133"/>
    </row>
    <row r="14" spans="1:5" ht="12.75">
      <c r="A14" s="48">
        <v>42</v>
      </c>
      <c r="B14" s="48" t="s">
        <v>84</v>
      </c>
      <c r="C14" s="135">
        <f>SUM(C15:C15)</f>
        <v>9602</v>
      </c>
      <c r="D14" s="175"/>
      <c r="E14" s="135">
        <f>SUM(E15:E15)</f>
        <v>20930</v>
      </c>
    </row>
    <row r="15" spans="1:5" ht="25.5" customHeight="1">
      <c r="A15" s="141">
        <v>4201</v>
      </c>
      <c r="B15" s="139" t="s">
        <v>154</v>
      </c>
      <c r="C15" s="133">
        <v>9602</v>
      </c>
      <c r="D15" s="177"/>
      <c r="E15" s="133">
        <v>20930</v>
      </c>
    </row>
    <row r="16" spans="1:5" ht="12.75">
      <c r="A16" s="130"/>
      <c r="B16" s="130"/>
      <c r="C16" s="133"/>
      <c r="D16" s="134"/>
      <c r="E16" s="133"/>
    </row>
    <row r="17" spans="1:5" ht="12.75">
      <c r="A17" s="48">
        <v>43</v>
      </c>
      <c r="B17" s="48" t="s">
        <v>85</v>
      </c>
      <c r="C17" s="135">
        <f>SUM(C18:C18)</f>
        <v>1373766</v>
      </c>
      <c r="D17" s="175"/>
      <c r="E17" s="135">
        <f>SUM(E18:E18)</f>
        <v>1673583</v>
      </c>
    </row>
    <row r="18" spans="1:5" ht="12.75">
      <c r="A18" s="130">
        <v>4390</v>
      </c>
      <c r="B18" s="130" t="s">
        <v>86</v>
      </c>
      <c r="C18" s="133">
        <v>1373766</v>
      </c>
      <c r="D18" s="176"/>
      <c r="E18" s="133">
        <v>1673583</v>
      </c>
    </row>
    <row r="19" spans="1:5" ht="12.75">
      <c r="A19" s="130"/>
      <c r="B19" s="130"/>
      <c r="C19" s="133"/>
      <c r="D19" s="176"/>
      <c r="E19" s="133"/>
    </row>
    <row r="20" spans="1:5" ht="12.75">
      <c r="A20" s="48">
        <v>44</v>
      </c>
      <c r="B20" s="48" t="s">
        <v>87</v>
      </c>
      <c r="C20" s="132">
        <f>SUM(C21:C21)</f>
        <v>1218013</v>
      </c>
      <c r="D20" s="175"/>
      <c r="E20" s="132">
        <f>SUM(E21:E21)</f>
        <v>2788814</v>
      </c>
    </row>
    <row r="21" spans="1:5" ht="12.75">
      <c r="A21" s="130">
        <v>4428</v>
      </c>
      <c r="B21" s="130" t="s">
        <v>183</v>
      </c>
      <c r="C21" s="133">
        <v>1218013</v>
      </c>
      <c r="D21" s="176"/>
      <c r="E21" s="133">
        <v>2788814</v>
      </c>
    </row>
    <row r="22" spans="1:5" ht="12.75">
      <c r="A22" s="130"/>
      <c r="B22" s="130"/>
      <c r="C22" s="133"/>
      <c r="D22" s="134"/>
      <c r="E22" s="133"/>
    </row>
    <row r="23" spans="1:5" ht="12.75">
      <c r="A23" s="48">
        <v>47</v>
      </c>
      <c r="B23" s="48" t="s">
        <v>88</v>
      </c>
      <c r="C23" s="132">
        <f>SUM(C24:C25)</f>
        <v>704756</v>
      </c>
      <c r="D23" s="177"/>
      <c r="E23" s="132">
        <f>SUM(E24:E25)</f>
        <v>1507467</v>
      </c>
    </row>
    <row r="24" spans="1:5" ht="12.75">
      <c r="A24" s="130">
        <v>4705</v>
      </c>
      <c r="B24" s="130" t="s">
        <v>286</v>
      </c>
      <c r="C24" s="133">
        <v>704756</v>
      </c>
      <c r="D24" s="133">
        <v>1507467</v>
      </c>
      <c r="E24" s="133">
        <v>1507467</v>
      </c>
    </row>
    <row r="25" spans="1:5" ht="12.75">
      <c r="A25" s="130">
        <v>4722</v>
      </c>
      <c r="B25" s="139" t="s">
        <v>287</v>
      </c>
      <c r="C25" s="133"/>
      <c r="D25" s="133">
        <v>0</v>
      </c>
      <c r="E25" s="133">
        <v>0</v>
      </c>
    </row>
    <row r="26" spans="1:5" ht="12.75">
      <c r="A26" s="130"/>
      <c r="B26" s="130"/>
      <c r="C26" s="133"/>
      <c r="D26" s="130"/>
      <c r="E26" s="133"/>
    </row>
    <row r="27" spans="1:5" ht="12.75">
      <c r="A27" s="174"/>
      <c r="B27" s="48" t="s">
        <v>144</v>
      </c>
      <c r="C27" s="132">
        <f>-C29-C37-C44-C48</f>
        <v>-2930067</v>
      </c>
      <c r="D27" s="175"/>
      <c r="E27" s="132">
        <f>-E29-E37-E44-E48</f>
        <v>-10929515</v>
      </c>
    </row>
    <row r="28" spans="1:5" ht="12.75">
      <c r="A28" s="130"/>
      <c r="B28" s="130"/>
      <c r="C28" s="133"/>
      <c r="D28" s="134"/>
      <c r="E28" s="133"/>
    </row>
    <row r="29" spans="1:5" ht="12.75">
      <c r="A29" s="48">
        <v>51</v>
      </c>
      <c r="B29" s="48" t="s">
        <v>89</v>
      </c>
      <c r="C29" s="132">
        <f>SUM(C30:C35)</f>
        <v>1733928</v>
      </c>
      <c r="D29" s="175"/>
      <c r="E29" s="132">
        <f>SUM(E30:E35)</f>
        <v>3848742</v>
      </c>
    </row>
    <row r="30" spans="1:5" ht="12.75">
      <c r="A30" s="130">
        <v>5101</v>
      </c>
      <c r="B30" s="130" t="s">
        <v>112</v>
      </c>
      <c r="C30" s="133">
        <v>887815</v>
      </c>
      <c r="D30" s="178"/>
      <c r="E30" s="133">
        <v>1575454</v>
      </c>
    </row>
    <row r="31" spans="1:5" ht="12.75">
      <c r="A31" s="130">
        <v>5102</v>
      </c>
      <c r="B31" s="130" t="s">
        <v>113</v>
      </c>
      <c r="C31" s="133">
        <v>24128</v>
      </c>
      <c r="D31" s="178"/>
      <c r="E31" s="133">
        <v>66106</v>
      </c>
    </row>
    <row r="32" spans="1:5" ht="12.75">
      <c r="A32" s="130">
        <v>5103</v>
      </c>
      <c r="B32" s="130" t="s">
        <v>114</v>
      </c>
      <c r="C32" s="133">
        <v>159412</v>
      </c>
      <c r="D32" s="178"/>
      <c r="E32" s="133">
        <v>278153</v>
      </c>
    </row>
    <row r="33" spans="1:5" ht="12.75">
      <c r="A33" s="130">
        <v>5104</v>
      </c>
      <c r="B33" s="130" t="s">
        <v>90</v>
      </c>
      <c r="C33" s="133">
        <v>33733</v>
      </c>
      <c r="D33" s="178"/>
      <c r="E33" s="133">
        <v>59046</v>
      </c>
    </row>
    <row r="34" spans="1:5" ht="12.75">
      <c r="A34" s="130">
        <v>5111</v>
      </c>
      <c r="B34" s="130" t="s">
        <v>91</v>
      </c>
      <c r="C34" s="133">
        <v>513489</v>
      </c>
      <c r="D34" s="176"/>
      <c r="E34" s="133">
        <v>1392202</v>
      </c>
    </row>
    <row r="35" spans="1:5" ht="12.75">
      <c r="A35" s="130">
        <v>5120</v>
      </c>
      <c r="B35" s="130" t="s">
        <v>115</v>
      </c>
      <c r="C35" s="133">
        <v>115351</v>
      </c>
      <c r="D35" s="177"/>
      <c r="E35" s="133">
        <v>477781</v>
      </c>
    </row>
    <row r="36" spans="1:5" ht="12.75">
      <c r="A36" s="130"/>
      <c r="B36" s="130"/>
      <c r="C36" s="133"/>
      <c r="D36" s="134"/>
      <c r="E36" s="133"/>
    </row>
    <row r="37" spans="1:5" ht="12.75">
      <c r="A37" s="48">
        <v>52</v>
      </c>
      <c r="B37" s="48" t="s">
        <v>185</v>
      </c>
      <c r="C37" s="132">
        <f>SUM(C38:C42)</f>
        <v>1139977</v>
      </c>
      <c r="D37" s="175"/>
      <c r="E37" s="132">
        <f>SUM(E38:E42)</f>
        <v>4566200</v>
      </c>
    </row>
    <row r="38" spans="1:5" ht="12.75">
      <c r="A38" s="130">
        <v>5202</v>
      </c>
      <c r="B38" s="130" t="s">
        <v>112</v>
      </c>
      <c r="C38" s="133">
        <v>850327</v>
      </c>
      <c r="D38" s="178"/>
      <c r="E38" s="133">
        <v>3563618</v>
      </c>
    </row>
    <row r="39" spans="1:5" ht="12.75">
      <c r="A39" s="130">
        <v>5204</v>
      </c>
      <c r="B39" s="130" t="s">
        <v>114</v>
      </c>
      <c r="C39" s="133">
        <v>69786</v>
      </c>
      <c r="D39" s="178"/>
      <c r="E39" s="133">
        <v>146967</v>
      </c>
    </row>
    <row r="40" spans="1:5" ht="12.75">
      <c r="A40" s="130">
        <v>5207</v>
      </c>
      <c r="B40" s="130" t="s">
        <v>90</v>
      </c>
      <c r="C40" s="133">
        <v>15115</v>
      </c>
      <c r="D40" s="178"/>
      <c r="E40" s="133">
        <v>32402</v>
      </c>
    </row>
    <row r="41" spans="1:5" ht="12.75">
      <c r="A41" s="130">
        <v>5211</v>
      </c>
      <c r="B41" s="130" t="s">
        <v>91</v>
      </c>
      <c r="C41" s="133">
        <v>170648</v>
      </c>
      <c r="D41" s="176"/>
      <c r="E41" s="133">
        <v>768694</v>
      </c>
    </row>
    <row r="42" spans="1:5" ht="12.75">
      <c r="A42" s="130">
        <v>5220</v>
      </c>
      <c r="B42" s="130" t="s">
        <v>115</v>
      </c>
      <c r="C42" s="133">
        <v>34101</v>
      </c>
      <c r="D42" s="177"/>
      <c r="E42" s="133">
        <v>54519</v>
      </c>
    </row>
    <row r="43" spans="1:5" ht="12.75">
      <c r="A43" s="130"/>
      <c r="B43" s="130"/>
      <c r="C43" s="133"/>
      <c r="D43" s="134"/>
      <c r="E43" s="133"/>
    </row>
    <row r="44" spans="1:5" ht="25.5">
      <c r="A44" s="48">
        <v>53</v>
      </c>
      <c r="B44" s="140" t="s">
        <v>307</v>
      </c>
      <c r="C44" s="135">
        <f>SUM(C45:C46)</f>
        <v>39298</v>
      </c>
      <c r="D44" s="176"/>
      <c r="E44" s="135">
        <f>SUM(E45:E46)</f>
        <v>115280</v>
      </c>
    </row>
    <row r="45" spans="1:5" ht="12.75">
      <c r="A45" s="130">
        <v>5304</v>
      </c>
      <c r="B45" s="139" t="s">
        <v>15</v>
      </c>
      <c r="C45" s="133">
        <v>39298</v>
      </c>
      <c r="D45" s="176"/>
      <c r="E45" s="133">
        <v>14748</v>
      </c>
    </row>
    <row r="46" spans="1:5" ht="12.75">
      <c r="A46" s="130">
        <v>5314</v>
      </c>
      <c r="B46" s="139" t="s">
        <v>326</v>
      </c>
      <c r="C46" s="133"/>
      <c r="D46" s="176"/>
      <c r="E46" s="133">
        <v>100532</v>
      </c>
    </row>
    <row r="47" spans="1:5" ht="12.75">
      <c r="A47" s="130"/>
      <c r="B47" s="130"/>
      <c r="C47" s="133"/>
      <c r="D47" s="130"/>
      <c r="E47" s="133"/>
    </row>
    <row r="48" spans="1:5" ht="12.75">
      <c r="A48" s="48">
        <v>55</v>
      </c>
      <c r="B48" s="48" t="s">
        <v>223</v>
      </c>
      <c r="C48" s="136">
        <f>C49</f>
        <v>16864</v>
      </c>
      <c r="D48" s="175"/>
      <c r="E48" s="136">
        <f>E49</f>
        <v>2399293</v>
      </c>
    </row>
    <row r="49" spans="1:5" ht="12.75">
      <c r="A49" s="141">
        <v>5508</v>
      </c>
      <c r="B49" s="139" t="s">
        <v>288</v>
      </c>
      <c r="C49" s="133">
        <v>16864</v>
      </c>
      <c r="D49" s="179"/>
      <c r="E49" s="133">
        <v>2399293</v>
      </c>
    </row>
    <row r="50" spans="1:5" ht="12.75">
      <c r="A50" s="141"/>
      <c r="B50" s="130"/>
      <c r="C50" s="133"/>
      <c r="D50" s="130"/>
      <c r="E50" s="133"/>
    </row>
    <row r="51" spans="1:5" ht="12.75">
      <c r="A51" s="130"/>
      <c r="B51" s="130"/>
      <c r="C51" s="133"/>
      <c r="D51" s="138"/>
      <c r="E51" s="133"/>
    </row>
    <row r="52" spans="1:6" ht="12.75">
      <c r="A52" s="174"/>
      <c r="B52" s="48" t="s">
        <v>146</v>
      </c>
      <c r="C52" s="132">
        <f>SUM(C9+C27)</f>
        <v>5915092</v>
      </c>
      <c r="D52" s="180"/>
      <c r="E52" s="181">
        <f>SUM(E9+E27)</f>
        <v>2207377</v>
      </c>
      <c r="F52" s="182"/>
    </row>
    <row r="53" spans="1:5" ht="12.75">
      <c r="A53" s="130"/>
      <c r="B53" s="130"/>
      <c r="C53" s="134"/>
      <c r="D53" s="176"/>
      <c r="E53" s="134"/>
    </row>
    <row r="54" spans="1:5" ht="12.75">
      <c r="A54" s="48">
        <v>48</v>
      </c>
      <c r="B54" s="48" t="s">
        <v>145</v>
      </c>
      <c r="C54" s="132">
        <f>SUM(C55:C58)</f>
        <v>121025</v>
      </c>
      <c r="D54" s="178"/>
      <c r="E54" s="132">
        <f>SUM(E55:E58)</f>
        <v>3349694</v>
      </c>
    </row>
    <row r="55" spans="1:5" ht="12.75">
      <c r="A55" s="130">
        <v>4805</v>
      </c>
      <c r="B55" s="130" t="s">
        <v>92</v>
      </c>
      <c r="C55" s="133">
        <v>36088</v>
      </c>
      <c r="D55" s="178"/>
      <c r="E55" s="133">
        <v>126328</v>
      </c>
    </row>
    <row r="56" spans="1:5" ht="12.75">
      <c r="A56" s="130">
        <v>4808</v>
      </c>
      <c r="B56" s="130" t="s">
        <v>184</v>
      </c>
      <c r="C56" s="133">
        <v>5801</v>
      </c>
      <c r="D56" s="176"/>
      <c r="E56" s="133">
        <v>114993</v>
      </c>
    </row>
    <row r="57" spans="1:5" ht="12.75">
      <c r="A57" s="130">
        <v>4810</v>
      </c>
      <c r="B57" s="130" t="s">
        <v>93</v>
      </c>
      <c r="C57" s="133">
        <v>23080</v>
      </c>
      <c r="D57" s="176"/>
      <c r="E57" s="133">
        <v>3061192</v>
      </c>
    </row>
    <row r="58" spans="1:5" ht="12.75">
      <c r="A58" s="130">
        <v>4815</v>
      </c>
      <c r="B58" s="130" t="s">
        <v>116</v>
      </c>
      <c r="C58" s="133">
        <v>56056</v>
      </c>
      <c r="D58" s="176"/>
      <c r="E58" s="133">
        <v>47181</v>
      </c>
    </row>
    <row r="59" spans="1:5" ht="12.75">
      <c r="A59" s="130"/>
      <c r="B59" s="130"/>
      <c r="C59" s="133"/>
      <c r="D59" s="176"/>
      <c r="E59" s="133"/>
    </row>
    <row r="60" spans="1:5" ht="12.75">
      <c r="A60" s="48">
        <v>58</v>
      </c>
      <c r="B60" s="48" t="s">
        <v>135</v>
      </c>
      <c r="C60" s="132">
        <f>-SUM(C61:C65)</f>
        <v>-331170</v>
      </c>
      <c r="D60" s="179"/>
      <c r="E60" s="132">
        <f>-SUM(E61:E65)</f>
        <v>-5368025</v>
      </c>
    </row>
    <row r="61" spans="1:5" ht="12.75">
      <c r="A61" s="130">
        <v>5802</v>
      </c>
      <c r="B61" s="130" t="s">
        <v>289</v>
      </c>
      <c r="C61" s="133"/>
      <c r="D61" s="179"/>
      <c r="E61" s="133">
        <v>4962</v>
      </c>
    </row>
    <row r="62" spans="1:5" ht="12.75">
      <c r="A62" s="130">
        <v>5805</v>
      </c>
      <c r="B62" s="130" t="s">
        <v>92</v>
      </c>
      <c r="C62" s="133"/>
      <c r="D62" s="179"/>
      <c r="E62" s="133">
        <v>24595</v>
      </c>
    </row>
    <row r="63" spans="1:5" ht="12.75">
      <c r="A63" s="130">
        <v>5808</v>
      </c>
      <c r="B63" s="130" t="s">
        <v>290</v>
      </c>
      <c r="C63" s="133">
        <v>85300</v>
      </c>
      <c r="E63" s="133">
        <v>322056</v>
      </c>
    </row>
    <row r="64" spans="1:5" ht="12.75">
      <c r="A64" s="130">
        <v>5810</v>
      </c>
      <c r="B64" s="130" t="s">
        <v>93</v>
      </c>
      <c r="C64" s="133"/>
      <c r="E64" s="133">
        <v>0</v>
      </c>
    </row>
    <row r="65" spans="1:5" ht="12.75">
      <c r="A65" s="130">
        <v>5815</v>
      </c>
      <c r="B65" s="130" t="s">
        <v>94</v>
      </c>
      <c r="C65" s="133">
        <v>245870</v>
      </c>
      <c r="D65" s="179"/>
      <c r="E65" s="133">
        <v>5016412</v>
      </c>
    </row>
    <row r="66" spans="1:5" ht="12.75">
      <c r="A66" s="130"/>
      <c r="B66" s="130"/>
      <c r="C66" s="133"/>
      <c r="D66" s="134"/>
      <c r="E66" s="133"/>
    </row>
    <row r="67" spans="1:6" ht="12.75">
      <c r="A67" s="174"/>
      <c r="B67" s="48" t="s">
        <v>136</v>
      </c>
      <c r="C67" s="132">
        <f>C52+C54+C60</f>
        <v>5704947</v>
      </c>
      <c r="D67" s="175"/>
      <c r="E67" s="132">
        <f>E52+E54+E60</f>
        <v>189046</v>
      </c>
      <c r="F67" s="184"/>
    </row>
    <row r="68" spans="1:5" ht="12.75">
      <c r="A68" s="137"/>
      <c r="B68" s="130"/>
      <c r="C68" s="133"/>
      <c r="D68" s="134"/>
      <c r="E68" s="134"/>
    </row>
    <row r="69" spans="1:5" ht="12.75">
      <c r="A69" s="137"/>
      <c r="B69" s="130"/>
      <c r="C69" s="130"/>
      <c r="D69" s="130"/>
      <c r="E69" s="130"/>
    </row>
    <row r="70" spans="1:5" ht="12.75">
      <c r="A70" s="137"/>
      <c r="B70" s="130"/>
      <c r="C70" s="130"/>
      <c r="D70" s="130"/>
      <c r="E70" s="130"/>
    </row>
    <row r="73" spans="1:5" ht="12.75">
      <c r="A73" s="48" t="s">
        <v>179</v>
      </c>
      <c r="B73" s="130"/>
      <c r="C73" s="244" t="s">
        <v>284</v>
      </c>
      <c r="D73" s="244"/>
      <c r="E73" s="244"/>
    </row>
    <row r="74" spans="1:5" ht="12.75">
      <c r="A74" s="130" t="s">
        <v>80</v>
      </c>
      <c r="B74" s="130"/>
      <c r="C74" s="246" t="s">
        <v>174</v>
      </c>
      <c r="D74" s="246"/>
      <c r="E74" s="246"/>
    </row>
    <row r="75" spans="1:5" ht="12.75">
      <c r="A75" s="130"/>
      <c r="B75" s="130"/>
      <c r="C75" s="130"/>
      <c r="D75" s="130"/>
      <c r="E75" s="130"/>
    </row>
    <row r="76" spans="1:5" ht="12.75">
      <c r="A76" s="130"/>
      <c r="B76" s="130"/>
      <c r="C76" s="130"/>
      <c r="D76" s="130"/>
      <c r="E76" s="130"/>
    </row>
    <row r="77" spans="1:5" ht="12.75">
      <c r="A77" s="130"/>
      <c r="B77" s="130"/>
      <c r="C77" s="130"/>
      <c r="D77" s="130"/>
      <c r="E77" s="130"/>
    </row>
    <row r="78" spans="1:5" ht="12.75">
      <c r="A78" s="130"/>
      <c r="B78" s="130"/>
      <c r="C78" s="130"/>
      <c r="D78" s="130"/>
      <c r="E78" s="130"/>
    </row>
    <row r="79" spans="1:5" ht="12.75">
      <c r="A79" s="48" t="s">
        <v>50</v>
      </c>
      <c r="B79" s="130"/>
      <c r="C79" s="247" t="s">
        <v>51</v>
      </c>
      <c r="D79" s="247"/>
      <c r="E79" s="247"/>
    </row>
    <row r="80" spans="1:5" ht="12.75">
      <c r="A80" s="130" t="s">
        <v>52</v>
      </c>
      <c r="B80" s="130"/>
      <c r="C80" s="246" t="s">
        <v>53</v>
      </c>
      <c r="D80" s="246"/>
      <c r="E80" s="246"/>
    </row>
    <row r="81" spans="1:5" ht="12.75">
      <c r="A81" s="130" t="s">
        <v>117</v>
      </c>
      <c r="B81" s="130"/>
      <c r="C81" s="246" t="s">
        <v>71</v>
      </c>
      <c r="D81" s="246"/>
      <c r="E81" s="246"/>
    </row>
    <row r="82" spans="1:5" ht="12.75">
      <c r="A82" s="180"/>
      <c r="B82" s="175"/>
      <c r="C82" s="175"/>
      <c r="D82" s="175"/>
      <c r="E82" s="175"/>
    </row>
  </sheetData>
  <sheetProtection/>
  <mergeCells count="8">
    <mergeCell ref="A1:E1"/>
    <mergeCell ref="A2:E2"/>
    <mergeCell ref="A3:E3"/>
    <mergeCell ref="C74:E74"/>
    <mergeCell ref="C81:E81"/>
    <mergeCell ref="C73:E73"/>
    <mergeCell ref="C79:E79"/>
    <mergeCell ref="C80:E80"/>
  </mergeCells>
  <printOptions/>
  <pageMargins left="0.9448818897637796" right="0.7480314960629921" top="0.984251968503937" bottom="0.984251968503937" header="0" footer="0"/>
  <pageSetup horizontalDpi="300" verticalDpi="300" orientation="portrait" paperSize="5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7"/>
  <sheetViews>
    <sheetView zoomScalePageLayoutView="0" workbookViewId="0" topLeftCell="A1">
      <selection activeCell="B37" sqref="B37"/>
    </sheetView>
  </sheetViews>
  <sheetFormatPr defaultColWidth="11.421875" defaultRowHeight="12.75"/>
  <cols>
    <col min="1" max="1" width="6.7109375" style="0" customWidth="1"/>
    <col min="2" max="2" width="51.421875" style="0" customWidth="1"/>
    <col min="3" max="3" width="17.7109375" style="0" customWidth="1"/>
    <col min="4" max="4" width="2.140625" style="0" customWidth="1"/>
    <col min="5" max="5" width="17.00390625" style="0" customWidth="1"/>
    <col min="6" max="6" width="0.85546875" style="0" customWidth="1"/>
  </cols>
  <sheetData>
    <row r="1" spans="1:6" ht="14.25">
      <c r="A1" s="249" t="s">
        <v>97</v>
      </c>
      <c r="B1" s="249"/>
      <c r="C1" s="249"/>
      <c r="D1" s="249"/>
      <c r="E1" s="249"/>
      <c r="F1" s="249"/>
    </row>
    <row r="2" spans="1:6" ht="14.25">
      <c r="A2" s="250" t="s">
        <v>0</v>
      </c>
      <c r="B2" s="250"/>
      <c r="C2" s="250"/>
      <c r="D2" s="250"/>
      <c r="E2" s="250"/>
      <c r="F2" s="250"/>
    </row>
    <row r="3" spans="1:6" ht="14.25">
      <c r="A3" s="251" t="s">
        <v>285</v>
      </c>
      <c r="B3" s="251"/>
      <c r="C3" s="251"/>
      <c r="D3" s="251"/>
      <c r="E3" s="251"/>
      <c r="F3" s="251"/>
    </row>
    <row r="4" spans="1:6" ht="14.25">
      <c r="A4" s="249" t="s">
        <v>334</v>
      </c>
      <c r="B4" s="249"/>
      <c r="C4" s="249"/>
      <c r="D4" s="249"/>
      <c r="E4" s="249"/>
      <c r="F4" s="249"/>
    </row>
    <row r="5" spans="1:6" ht="14.25">
      <c r="A5" s="248" t="s">
        <v>54</v>
      </c>
      <c r="B5" s="248"/>
      <c r="C5" s="248"/>
      <c r="D5" s="36"/>
      <c r="E5" s="36"/>
      <c r="F5" s="35"/>
    </row>
    <row r="6" spans="1:6" ht="14.25">
      <c r="A6" s="37"/>
      <c r="B6" s="37"/>
      <c r="C6" s="37"/>
      <c r="D6" s="37"/>
      <c r="E6" s="37"/>
      <c r="F6" s="35"/>
    </row>
    <row r="7" spans="1:6" ht="14.25">
      <c r="A7" s="38" t="s">
        <v>81</v>
      </c>
      <c r="B7" s="38" t="s">
        <v>134</v>
      </c>
      <c r="C7" s="38" t="s">
        <v>98</v>
      </c>
      <c r="D7" s="39"/>
      <c r="E7" s="38" t="s">
        <v>98</v>
      </c>
      <c r="F7" s="35"/>
    </row>
    <row r="8" spans="1:6" ht="14.25">
      <c r="A8" s="37"/>
      <c r="B8" s="37"/>
      <c r="C8" s="38" t="s">
        <v>99</v>
      </c>
      <c r="D8" s="13"/>
      <c r="E8" s="38" t="s">
        <v>100</v>
      </c>
      <c r="F8" s="35"/>
    </row>
    <row r="9" spans="1:6" ht="14.25">
      <c r="A9" s="37"/>
      <c r="B9" s="37"/>
      <c r="C9" s="37"/>
      <c r="D9" s="37"/>
      <c r="E9" s="37"/>
      <c r="F9" s="35"/>
    </row>
    <row r="10" spans="1:6" ht="14.25">
      <c r="A10" s="35"/>
      <c r="B10" s="40" t="s">
        <v>101</v>
      </c>
      <c r="C10" s="41">
        <f>SUM(C11:C15)</f>
        <v>8845159</v>
      </c>
      <c r="D10" s="35"/>
      <c r="E10" s="41">
        <f>SUM(E11:E15)</f>
        <v>13136892</v>
      </c>
      <c r="F10" s="35"/>
    </row>
    <row r="11" spans="1:6" ht="14.25">
      <c r="A11" s="37">
        <v>41</v>
      </c>
      <c r="B11" s="37" t="s">
        <v>102</v>
      </c>
      <c r="C11" s="42">
        <v>5539022</v>
      </c>
      <c r="D11" s="14"/>
      <c r="E11" s="42">
        <v>7146098</v>
      </c>
      <c r="F11" s="35"/>
    </row>
    <row r="12" spans="1:6" ht="14.25">
      <c r="A12" s="37">
        <v>42</v>
      </c>
      <c r="B12" s="37" t="s">
        <v>103</v>
      </c>
      <c r="C12" s="42">
        <v>9602</v>
      </c>
      <c r="D12" s="14"/>
      <c r="E12" s="42">
        <v>20930</v>
      </c>
      <c r="F12" s="35"/>
    </row>
    <row r="13" spans="1:6" ht="14.25">
      <c r="A13" s="37">
        <v>43</v>
      </c>
      <c r="B13" s="37" t="s">
        <v>104</v>
      </c>
      <c r="C13" s="42">
        <v>1373766</v>
      </c>
      <c r="D13" s="14"/>
      <c r="E13" s="42">
        <v>1673583</v>
      </c>
      <c r="F13" s="35"/>
    </row>
    <row r="14" spans="1:6" ht="14.25">
      <c r="A14" s="37">
        <v>44</v>
      </c>
      <c r="B14" s="37" t="s">
        <v>87</v>
      </c>
      <c r="C14" s="42">
        <v>1218013</v>
      </c>
      <c r="D14" s="14"/>
      <c r="E14" s="42">
        <v>2788814</v>
      </c>
      <c r="F14" s="35"/>
    </row>
    <row r="15" spans="1:6" ht="14.25">
      <c r="A15" s="37">
        <v>47</v>
      </c>
      <c r="B15" s="37" t="s">
        <v>105</v>
      </c>
      <c r="C15" s="42">
        <v>704756</v>
      </c>
      <c r="D15" s="42"/>
      <c r="E15" s="42">
        <v>1507467</v>
      </c>
      <c r="F15" s="35"/>
    </row>
    <row r="16" spans="1:6" ht="14.25">
      <c r="A16" s="37"/>
      <c r="B16" s="37"/>
      <c r="C16" s="42"/>
      <c r="D16" s="42"/>
      <c r="E16" s="42"/>
      <c r="F16" s="35"/>
    </row>
    <row r="17" spans="1:6" ht="14.25">
      <c r="A17" s="37"/>
      <c r="B17" s="37"/>
      <c r="C17" s="42"/>
      <c r="D17" s="42"/>
      <c r="E17" s="42"/>
      <c r="F17" s="35"/>
    </row>
    <row r="18" spans="1:6" ht="14.25">
      <c r="A18" s="35"/>
      <c r="B18" s="40" t="s">
        <v>106</v>
      </c>
      <c r="C18" s="41">
        <f>-SUM(C19:C23)</f>
        <v>-2930067</v>
      </c>
      <c r="D18" s="35"/>
      <c r="E18" s="41">
        <f>-SUM(E19:E23)</f>
        <v>-10929515</v>
      </c>
      <c r="F18" s="35"/>
    </row>
    <row r="19" spans="1:6" ht="14.25">
      <c r="A19" s="37">
        <v>51</v>
      </c>
      <c r="B19" s="37" t="s">
        <v>89</v>
      </c>
      <c r="C19" s="42">
        <v>1733928</v>
      </c>
      <c r="D19" s="42"/>
      <c r="E19" s="42">
        <v>3848742</v>
      </c>
      <c r="F19" s="35"/>
    </row>
    <row r="20" spans="1:6" ht="14.25">
      <c r="A20" s="37">
        <v>52</v>
      </c>
      <c r="B20" s="37" t="s">
        <v>291</v>
      </c>
      <c r="C20" s="42">
        <v>1139977</v>
      </c>
      <c r="D20" s="42"/>
      <c r="E20" s="42">
        <v>4566200</v>
      </c>
      <c r="F20" s="35"/>
    </row>
    <row r="21" spans="1:6" ht="14.25">
      <c r="A21" s="37">
        <v>53</v>
      </c>
      <c r="B21" s="37" t="s">
        <v>107</v>
      </c>
      <c r="C21" s="42">
        <v>39298</v>
      </c>
      <c r="D21" s="42"/>
      <c r="E21" s="42">
        <v>115280</v>
      </c>
      <c r="F21" s="35"/>
    </row>
    <row r="22" spans="1:6" ht="14.25">
      <c r="A22" s="37">
        <v>55</v>
      </c>
      <c r="B22" s="37" t="s">
        <v>186</v>
      </c>
      <c r="C22" s="42">
        <v>16864</v>
      </c>
      <c r="D22" s="42"/>
      <c r="E22" s="42">
        <v>2399293</v>
      </c>
      <c r="F22" s="35"/>
    </row>
    <row r="23" spans="1:6" ht="14.25">
      <c r="A23" s="37"/>
      <c r="B23" s="37"/>
      <c r="C23" s="42"/>
      <c r="D23" s="42"/>
      <c r="E23" s="42"/>
      <c r="F23" s="35"/>
    </row>
    <row r="24" spans="1:6" ht="14.25">
      <c r="A24" s="37"/>
      <c r="B24" s="37"/>
      <c r="C24" s="42"/>
      <c r="D24" s="42"/>
      <c r="E24" s="42"/>
      <c r="F24" s="35"/>
    </row>
    <row r="25" spans="1:6" ht="14.25">
      <c r="A25" s="35"/>
      <c r="B25" s="40" t="s">
        <v>108</v>
      </c>
      <c r="C25" s="41">
        <f>C10+C18</f>
        <v>5915092</v>
      </c>
      <c r="D25" s="35"/>
      <c r="E25" s="41">
        <f>E10+E18</f>
        <v>2207377</v>
      </c>
      <c r="F25" s="35"/>
    </row>
    <row r="26" spans="1:6" ht="14.25">
      <c r="A26" s="37"/>
      <c r="B26" s="37"/>
      <c r="C26" s="42"/>
      <c r="D26" s="42"/>
      <c r="E26" s="42"/>
      <c r="F26" s="35"/>
    </row>
    <row r="27" spans="1:6" ht="14.25">
      <c r="A27" s="35"/>
      <c r="B27" s="40" t="s">
        <v>109</v>
      </c>
      <c r="C27" s="41">
        <f>C28</f>
        <v>121025</v>
      </c>
      <c r="D27" s="35"/>
      <c r="E27" s="41">
        <f>E28</f>
        <v>3349694</v>
      </c>
      <c r="F27" s="35"/>
    </row>
    <row r="28" spans="1:6" ht="14.25">
      <c r="A28" s="37">
        <v>48</v>
      </c>
      <c r="B28" s="37" t="s">
        <v>110</v>
      </c>
      <c r="C28" s="42">
        <v>121025</v>
      </c>
      <c r="D28" s="13"/>
      <c r="E28" s="42">
        <v>3349694</v>
      </c>
      <c r="F28" s="35"/>
    </row>
    <row r="29" spans="1:6" ht="14.25">
      <c r="A29" s="37"/>
      <c r="B29" s="37"/>
      <c r="C29" s="42"/>
      <c r="D29" s="42"/>
      <c r="E29" s="42"/>
      <c r="F29" s="35"/>
    </row>
    <row r="30" spans="1:6" ht="14.25">
      <c r="A30" s="37"/>
      <c r="B30" s="40"/>
      <c r="C30" s="41"/>
      <c r="D30" s="41"/>
      <c r="E30" s="41"/>
      <c r="F30" s="35"/>
    </row>
    <row r="31" spans="1:6" ht="14.25">
      <c r="A31" s="37"/>
      <c r="B31" s="37"/>
      <c r="C31" s="42"/>
      <c r="D31" s="42"/>
      <c r="E31" s="42"/>
      <c r="F31" s="35"/>
    </row>
    <row r="32" spans="1:6" ht="14.25">
      <c r="A32" s="35"/>
      <c r="B32" s="40" t="s">
        <v>95</v>
      </c>
      <c r="C32" s="41">
        <f>SUM(C33)</f>
        <v>-331170</v>
      </c>
      <c r="D32" s="35"/>
      <c r="E32" s="41">
        <f>SUM(E33)</f>
        <v>-5368025</v>
      </c>
      <c r="F32" s="35"/>
    </row>
    <row r="33" spans="1:6" ht="14.25">
      <c r="A33" s="37">
        <v>58</v>
      </c>
      <c r="B33" s="37" t="s">
        <v>111</v>
      </c>
      <c r="C33" s="42">
        <v>-331170</v>
      </c>
      <c r="D33" s="41"/>
      <c r="E33" s="42">
        <v>-5368025</v>
      </c>
      <c r="F33" s="35"/>
    </row>
    <row r="34" spans="1:6" ht="14.25">
      <c r="A34" s="37"/>
      <c r="B34" s="37"/>
      <c r="C34" s="42"/>
      <c r="D34" s="42"/>
      <c r="E34" s="42"/>
      <c r="F34" s="35"/>
    </row>
    <row r="35" spans="1:6" ht="14.25">
      <c r="A35" s="35"/>
      <c r="B35" s="40" t="s">
        <v>152</v>
      </c>
      <c r="C35" s="41">
        <f>C25+C27+C32</f>
        <v>5704947</v>
      </c>
      <c r="D35" s="35"/>
      <c r="E35" s="41">
        <f>E25+E27+E32</f>
        <v>189046</v>
      </c>
      <c r="F35" s="35"/>
    </row>
    <row r="36" spans="1:6" ht="14.25">
      <c r="A36" s="37"/>
      <c r="B36" s="40"/>
      <c r="C36" s="42"/>
      <c r="D36" s="42"/>
      <c r="E36" s="42"/>
      <c r="F36" s="35"/>
    </row>
    <row r="37" spans="1:6" ht="14.25">
      <c r="A37" s="37"/>
      <c r="B37" s="37"/>
      <c r="C37" s="42"/>
      <c r="D37" s="42"/>
      <c r="E37" s="42"/>
      <c r="F37" s="35"/>
    </row>
    <row r="38" spans="1:6" ht="14.25">
      <c r="A38" s="37"/>
      <c r="B38" s="40"/>
      <c r="C38" s="42"/>
      <c r="D38" s="42"/>
      <c r="E38" s="42"/>
      <c r="F38" s="35"/>
    </row>
    <row r="39" spans="1:6" ht="14.25">
      <c r="A39" s="37"/>
      <c r="B39" s="37"/>
      <c r="C39" s="42"/>
      <c r="D39" s="42"/>
      <c r="E39" s="42"/>
      <c r="F39" s="35"/>
    </row>
    <row r="40" spans="1:6" ht="14.25">
      <c r="A40" s="35"/>
      <c r="B40" s="40" t="s">
        <v>96</v>
      </c>
      <c r="C40" s="41">
        <f>C35</f>
        <v>5704947</v>
      </c>
      <c r="D40" s="43"/>
      <c r="E40" s="41">
        <f>E35</f>
        <v>189046</v>
      </c>
      <c r="F40" s="35"/>
    </row>
    <row r="41" spans="1:6" ht="14.25">
      <c r="A41" s="37"/>
      <c r="B41" s="37"/>
      <c r="C41" s="44"/>
      <c r="D41" s="44"/>
      <c r="E41" s="44"/>
      <c r="F41" s="35"/>
    </row>
    <row r="42" spans="1:6" ht="14.25">
      <c r="A42" s="37"/>
      <c r="B42" s="37"/>
      <c r="C42" s="37"/>
      <c r="D42" s="37"/>
      <c r="E42" s="37"/>
      <c r="F42" s="35"/>
    </row>
    <row r="43" spans="1:6" ht="14.25">
      <c r="A43" s="37"/>
      <c r="B43" s="37"/>
      <c r="C43" s="37"/>
      <c r="D43" s="37"/>
      <c r="E43" s="37"/>
      <c r="F43" s="35"/>
    </row>
    <row r="44" spans="1:6" ht="14.25">
      <c r="A44" s="37"/>
      <c r="B44" s="37"/>
      <c r="C44" s="37"/>
      <c r="D44" s="37"/>
      <c r="E44" s="37"/>
      <c r="F44" s="35"/>
    </row>
    <row r="45" spans="1:6" ht="14.25">
      <c r="A45" s="45" t="s">
        <v>179</v>
      </c>
      <c r="B45" s="30"/>
      <c r="C45" s="45" t="s">
        <v>284</v>
      </c>
      <c r="D45" s="37"/>
      <c r="E45" s="37"/>
      <c r="F45" s="35"/>
    </row>
    <row r="46" spans="1:6" ht="14.25">
      <c r="A46" s="46" t="s">
        <v>80</v>
      </c>
      <c r="B46" s="30"/>
      <c r="C46" s="46" t="s">
        <v>175</v>
      </c>
      <c r="D46" s="37"/>
      <c r="E46" s="37"/>
      <c r="F46" s="35"/>
    </row>
    <row r="47" spans="1:6" ht="14.25">
      <c r="A47" s="37"/>
      <c r="B47" s="37"/>
      <c r="C47" s="37"/>
      <c r="D47" s="37"/>
      <c r="E47" s="37"/>
      <c r="F47" s="35"/>
    </row>
    <row r="48" spans="1:6" ht="14.25">
      <c r="A48" s="47"/>
      <c r="B48" s="47"/>
      <c r="C48" s="47"/>
      <c r="D48" s="47"/>
      <c r="E48" s="47"/>
      <c r="F48" s="35"/>
    </row>
    <row r="49" spans="1:6" ht="14.25">
      <c r="A49" s="47"/>
      <c r="B49" s="47"/>
      <c r="C49" s="47"/>
      <c r="D49" s="47"/>
      <c r="E49" s="47"/>
      <c r="F49" s="35"/>
    </row>
    <row r="50" spans="1:6" ht="14.25">
      <c r="A50" s="47"/>
      <c r="B50" s="47"/>
      <c r="C50" s="47"/>
      <c r="D50" s="47"/>
      <c r="E50" s="47"/>
      <c r="F50" s="35"/>
    </row>
    <row r="51" spans="1:6" ht="14.25">
      <c r="A51" s="30"/>
      <c r="B51" s="47"/>
      <c r="C51" s="47"/>
      <c r="D51" s="47"/>
      <c r="E51" s="47"/>
      <c r="F51" s="35"/>
    </row>
    <row r="52" spans="1:6" ht="14.25">
      <c r="A52" s="45" t="s">
        <v>51</v>
      </c>
      <c r="B52" s="30"/>
      <c r="C52" s="45" t="s">
        <v>153</v>
      </c>
      <c r="D52" s="46"/>
      <c r="E52" s="46"/>
      <c r="F52" s="35"/>
    </row>
    <row r="53" spans="1:6" ht="14.25">
      <c r="A53" s="46" t="s">
        <v>53</v>
      </c>
      <c r="B53" s="30"/>
      <c r="C53" s="46" t="s">
        <v>52</v>
      </c>
      <c r="D53" s="46"/>
      <c r="E53" s="47"/>
      <c r="F53" s="35"/>
    </row>
    <row r="54" spans="1:6" ht="14.25">
      <c r="A54" s="46" t="s">
        <v>71</v>
      </c>
      <c r="B54" s="30"/>
      <c r="C54" s="46" t="s">
        <v>70</v>
      </c>
      <c r="D54" s="46"/>
      <c r="E54" s="47"/>
      <c r="F54" s="35"/>
    </row>
    <row r="55" spans="1:6" ht="12.75">
      <c r="A55" s="35"/>
      <c r="B55" s="35"/>
      <c r="C55" s="35"/>
      <c r="D55" s="35"/>
      <c r="E55" s="35"/>
      <c r="F55" s="35"/>
    </row>
    <row r="56" spans="1:6" ht="12.75">
      <c r="A56" s="35"/>
      <c r="B56" s="35"/>
      <c r="C56" s="35"/>
      <c r="D56" s="35"/>
      <c r="E56" s="35"/>
      <c r="F56" s="35"/>
    </row>
    <row r="57" spans="1:6" ht="12.75">
      <c r="A57" s="35"/>
      <c r="B57" s="35"/>
      <c r="C57" s="35"/>
      <c r="D57" s="35"/>
      <c r="E57" s="35"/>
      <c r="F57" s="35"/>
    </row>
    <row r="58" spans="1:6" ht="12.75">
      <c r="A58" s="35"/>
      <c r="B58" s="35"/>
      <c r="C58" s="35"/>
      <c r="D58" s="35"/>
      <c r="E58" s="35"/>
      <c r="F58" s="35"/>
    </row>
    <row r="59" spans="1:6" ht="12.75">
      <c r="A59" s="35"/>
      <c r="B59" s="35"/>
      <c r="C59" s="35"/>
      <c r="D59" s="35"/>
      <c r="E59" s="35"/>
      <c r="F59" s="35"/>
    </row>
    <row r="60" spans="1:6" ht="12.75">
      <c r="A60" s="35"/>
      <c r="B60" s="35"/>
      <c r="C60" s="35"/>
      <c r="D60" s="35"/>
      <c r="E60" s="35"/>
      <c r="F60" s="35"/>
    </row>
    <row r="61" spans="1:6" ht="12.75">
      <c r="A61" s="35"/>
      <c r="B61" s="35"/>
      <c r="C61" s="35"/>
      <c r="D61" s="35"/>
      <c r="E61" s="35"/>
      <c r="F61" s="35"/>
    </row>
    <row r="62" spans="1:6" ht="12.75">
      <c r="A62" s="35"/>
      <c r="B62" s="35"/>
      <c r="C62" s="35"/>
      <c r="D62" s="35"/>
      <c r="E62" s="35"/>
      <c r="F62" s="35"/>
    </row>
    <row r="63" spans="1:6" ht="12.75">
      <c r="A63" s="35"/>
      <c r="B63" s="35"/>
      <c r="C63" s="35"/>
      <c r="D63" s="35"/>
      <c r="E63" s="35"/>
      <c r="F63" s="35"/>
    </row>
    <row r="64" spans="1:6" ht="12.75">
      <c r="A64" s="35"/>
      <c r="B64" s="35"/>
      <c r="C64" s="35"/>
      <c r="D64" s="35"/>
      <c r="E64" s="35"/>
      <c r="F64" s="35"/>
    </row>
    <row r="65" spans="1:6" ht="12.75">
      <c r="A65" s="35"/>
      <c r="B65" s="35"/>
      <c r="C65" s="35"/>
      <c r="D65" s="35"/>
      <c r="E65" s="35"/>
      <c r="F65" s="35"/>
    </row>
    <row r="66" spans="1:6" ht="12.75">
      <c r="A66" s="35"/>
      <c r="B66" s="35"/>
      <c r="C66" s="35"/>
      <c r="D66" s="35"/>
      <c r="E66" s="35"/>
      <c r="F66" s="35"/>
    </row>
    <row r="67" spans="1:6" ht="12.75">
      <c r="A67" s="35"/>
      <c r="B67" s="35"/>
      <c r="C67" s="35"/>
      <c r="D67" s="35"/>
      <c r="E67" s="35"/>
      <c r="F67" s="35"/>
    </row>
    <row r="68" spans="1:6" ht="12.75">
      <c r="A68" s="30"/>
      <c r="B68" s="30"/>
      <c r="C68" s="30"/>
      <c r="D68" s="30"/>
      <c r="E68" s="30"/>
      <c r="F68" s="30"/>
    </row>
    <row r="69" spans="1:6" ht="12.75">
      <c r="A69" s="30"/>
      <c r="B69" s="30"/>
      <c r="C69" s="30"/>
      <c r="D69" s="30"/>
      <c r="E69" s="30"/>
      <c r="F69" s="30"/>
    </row>
    <row r="70" spans="1:6" ht="12.75">
      <c r="A70" s="30"/>
      <c r="B70" s="30"/>
      <c r="C70" s="30"/>
      <c r="D70" s="30"/>
      <c r="E70" s="30"/>
      <c r="F70" s="30"/>
    </row>
    <row r="71" spans="1:6" ht="12.75">
      <c r="A71" s="30"/>
      <c r="B71" s="30"/>
      <c r="C71" s="30"/>
      <c r="D71" s="30"/>
      <c r="E71" s="30"/>
      <c r="F71" s="30"/>
    </row>
    <row r="72" spans="1:6" ht="12.75">
      <c r="A72" s="30"/>
      <c r="B72" s="30"/>
      <c r="C72" s="30"/>
      <c r="D72" s="30"/>
      <c r="E72" s="30"/>
      <c r="F72" s="30"/>
    </row>
    <row r="73" spans="1:6" ht="12.75">
      <c r="A73" s="30"/>
      <c r="B73" s="30"/>
      <c r="C73" s="30"/>
      <c r="D73" s="30"/>
      <c r="E73" s="30"/>
      <c r="F73" s="30"/>
    </row>
    <row r="74" spans="1:6" ht="12.75">
      <c r="A74" s="30"/>
      <c r="B74" s="30"/>
      <c r="C74" s="30"/>
      <c r="D74" s="30"/>
      <c r="E74" s="30"/>
      <c r="F74" s="30"/>
    </row>
    <row r="75" spans="1:6" ht="12.75">
      <c r="A75" s="30"/>
      <c r="B75" s="30"/>
      <c r="C75" s="30"/>
      <c r="D75" s="30"/>
      <c r="E75" s="30"/>
      <c r="F75" s="30"/>
    </row>
    <row r="76" spans="1:6" ht="12.75">
      <c r="A76" s="30"/>
      <c r="B76" s="30"/>
      <c r="C76" s="30"/>
      <c r="D76" s="30"/>
      <c r="E76" s="30"/>
      <c r="F76" s="30"/>
    </row>
    <row r="77" spans="1:6" ht="12.75">
      <c r="A77" s="30"/>
      <c r="B77" s="30"/>
      <c r="C77" s="30"/>
      <c r="D77" s="30"/>
      <c r="E77" s="30"/>
      <c r="F77" s="30"/>
    </row>
    <row r="78" spans="1:6" ht="12.75">
      <c r="A78" s="30"/>
      <c r="B78" s="30"/>
      <c r="C78" s="30"/>
      <c r="D78" s="30"/>
      <c r="E78" s="30"/>
      <c r="F78" s="30"/>
    </row>
    <row r="79" spans="1:6" ht="12.75">
      <c r="A79" s="30"/>
      <c r="B79" s="30"/>
      <c r="C79" s="30"/>
      <c r="D79" s="30"/>
      <c r="E79" s="30"/>
      <c r="F79" s="30"/>
    </row>
    <row r="80" spans="1:6" ht="12.75">
      <c r="A80" s="30"/>
      <c r="B80" s="30"/>
      <c r="C80" s="30"/>
      <c r="D80" s="30"/>
      <c r="E80" s="30"/>
      <c r="F80" s="30"/>
    </row>
    <row r="81" spans="1:6" ht="12.75">
      <c r="A81" s="30"/>
      <c r="B81" s="30"/>
      <c r="C81" s="30"/>
      <c r="D81" s="30"/>
      <c r="E81" s="30"/>
      <c r="F81" s="30"/>
    </row>
    <row r="82" spans="1:6" ht="12.75">
      <c r="A82" s="30"/>
      <c r="B82" s="30"/>
      <c r="C82" s="30"/>
      <c r="D82" s="30"/>
      <c r="E82" s="30"/>
      <c r="F82" s="30"/>
    </row>
    <row r="83" spans="1:6" ht="12.75">
      <c r="A83" s="30"/>
      <c r="B83" s="30"/>
      <c r="C83" s="30"/>
      <c r="D83" s="30"/>
      <c r="E83" s="30"/>
      <c r="F83" s="30"/>
    </row>
    <row r="84" spans="1:6" ht="12.75">
      <c r="A84" s="30"/>
      <c r="B84" s="30"/>
      <c r="C84" s="30"/>
      <c r="D84" s="30"/>
      <c r="E84" s="30"/>
      <c r="F84" s="30"/>
    </row>
    <row r="85" spans="1:6" ht="12.75">
      <c r="A85" s="30"/>
      <c r="B85" s="30"/>
      <c r="C85" s="30"/>
      <c r="D85" s="30"/>
      <c r="E85" s="30"/>
      <c r="F85" s="30"/>
    </row>
    <row r="86" spans="1:6" ht="12.75">
      <c r="A86" s="30"/>
      <c r="B86" s="30"/>
      <c r="C86" s="30"/>
      <c r="D86" s="30"/>
      <c r="E86" s="30"/>
      <c r="F86" s="30"/>
    </row>
    <row r="87" spans="1:6" ht="12.75">
      <c r="A87" s="30"/>
      <c r="B87" s="30"/>
      <c r="C87" s="30"/>
      <c r="D87" s="30"/>
      <c r="E87" s="30"/>
      <c r="F87" s="30"/>
    </row>
  </sheetData>
  <sheetProtection/>
  <mergeCells count="5">
    <mergeCell ref="A5:C5"/>
    <mergeCell ref="A1:F1"/>
    <mergeCell ref="A2:F2"/>
    <mergeCell ref="A3:F3"/>
    <mergeCell ref="A4:F4"/>
  </mergeCells>
  <printOptions gridLines="1" horizontalCentered="1"/>
  <pageMargins left="0.7874015748031497" right="0.5905511811023623" top="1.1811023622047245" bottom="0.984251968503937" header="0.15748031496062992" footer="0.31496062992125984"/>
  <pageSetup horizontalDpi="300" verticalDpi="300" orientation="portrait" paperSize="5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D24" sqref="D24"/>
    </sheetView>
  </sheetViews>
  <sheetFormatPr defaultColWidth="11.421875" defaultRowHeight="12.75"/>
  <cols>
    <col min="1" max="1" width="8.7109375" style="0" customWidth="1"/>
    <col min="2" max="2" width="38.7109375" style="0" customWidth="1"/>
    <col min="3" max="3" width="18.421875" style="0" customWidth="1"/>
    <col min="4" max="5" width="18.57421875" style="0" customWidth="1"/>
    <col min="8" max="8" width="7.28125" style="0" customWidth="1"/>
    <col min="9" max="9" width="24.00390625" style="0" customWidth="1"/>
    <col min="10" max="10" width="21.8515625" style="0" customWidth="1"/>
  </cols>
  <sheetData>
    <row r="1" spans="1:5" ht="12.75">
      <c r="A1" s="227"/>
      <c r="B1" s="227"/>
      <c r="C1" s="227"/>
      <c r="D1" s="227"/>
      <c r="E1" s="227"/>
    </row>
    <row r="2" spans="2:5" ht="12.75">
      <c r="B2" s="252" t="s">
        <v>312</v>
      </c>
      <c r="C2" s="252"/>
      <c r="D2" s="252"/>
      <c r="E2" s="252"/>
    </row>
    <row r="3" spans="2:5" ht="12.75">
      <c r="B3" s="227"/>
      <c r="C3" s="227"/>
      <c r="D3" s="227"/>
      <c r="E3" s="227"/>
    </row>
    <row r="4" spans="1:5" ht="12.75">
      <c r="A4" s="253" t="s">
        <v>313</v>
      </c>
      <c r="B4" s="253"/>
      <c r="C4" s="253"/>
      <c r="D4" s="227"/>
      <c r="E4" s="227"/>
    </row>
    <row r="5" spans="1:11" ht="12.75">
      <c r="A5" s="227"/>
      <c r="B5" s="227"/>
      <c r="C5" s="227"/>
      <c r="D5" s="227"/>
      <c r="E5" s="227"/>
      <c r="H5" s="189"/>
      <c r="I5" s="189"/>
      <c r="J5" s="189"/>
      <c r="K5" s="189"/>
    </row>
    <row r="6" spans="1:11" ht="12.75">
      <c r="A6" s="30"/>
      <c r="B6" s="30"/>
      <c r="C6" s="234">
        <v>39965</v>
      </c>
      <c r="D6" s="234">
        <v>39783</v>
      </c>
      <c r="E6" s="227" t="s">
        <v>314</v>
      </c>
      <c r="H6" s="18"/>
      <c r="I6" s="218"/>
      <c r="J6" s="183"/>
      <c r="K6" s="189"/>
    </row>
    <row r="7" spans="1:11" ht="12.75">
      <c r="A7" s="30"/>
      <c r="B7" s="30"/>
      <c r="C7" s="227"/>
      <c r="D7" s="227"/>
      <c r="E7" s="30"/>
      <c r="H7" s="168"/>
      <c r="I7" s="168"/>
      <c r="J7" s="118"/>
      <c r="K7" s="189"/>
    </row>
    <row r="8" spans="1:11" ht="12.75">
      <c r="A8" s="30"/>
      <c r="B8" s="30"/>
      <c r="C8" s="30"/>
      <c r="D8" s="30"/>
      <c r="E8" s="30"/>
      <c r="H8" s="218"/>
      <c r="I8" s="218"/>
      <c r="J8" s="183"/>
      <c r="K8" s="189"/>
    </row>
    <row r="9" spans="1:11" ht="12.75">
      <c r="A9" s="18"/>
      <c r="B9" s="21" t="s">
        <v>17</v>
      </c>
      <c r="C9" s="149">
        <f>C11</f>
        <v>24184550</v>
      </c>
      <c r="D9" s="149">
        <f>D11</f>
        <v>18592722</v>
      </c>
      <c r="E9" s="228">
        <f>SUM(C9-D9)</f>
        <v>5591828</v>
      </c>
      <c r="H9" s="168"/>
      <c r="I9" s="168"/>
      <c r="J9" s="118"/>
      <c r="K9" s="189"/>
    </row>
    <row r="10" spans="1:11" ht="12.75">
      <c r="A10" s="20"/>
      <c r="B10" s="20"/>
      <c r="C10" s="117"/>
      <c r="D10" s="117"/>
      <c r="E10" s="30"/>
      <c r="H10" s="168"/>
      <c r="I10" s="168"/>
      <c r="J10" s="118"/>
      <c r="K10" s="189"/>
    </row>
    <row r="11" spans="1:11" ht="12.75">
      <c r="A11" s="21">
        <v>32</v>
      </c>
      <c r="B11" s="21" t="s">
        <v>19</v>
      </c>
      <c r="C11" s="149">
        <f>SUM(C14+C18+C23+C27+C31+C37+C42)</f>
        <v>24184550</v>
      </c>
      <c r="D11" s="149">
        <f>SUM(D14+D18+D23+D27+D31+D37+D42)</f>
        <v>18592722</v>
      </c>
      <c r="E11" s="149">
        <f>SUM(E14+E18+E23+E31+E37+E42)</f>
        <v>5591828</v>
      </c>
      <c r="H11" s="168"/>
      <c r="I11" s="168"/>
      <c r="J11" s="118"/>
      <c r="K11" s="189"/>
    </row>
    <row r="12" spans="8:11" ht="12.75">
      <c r="H12" s="168"/>
      <c r="I12" s="168"/>
      <c r="J12" s="229"/>
      <c r="K12" s="189"/>
    </row>
    <row r="13" spans="8:11" ht="12.75">
      <c r="H13" s="168"/>
      <c r="I13" s="168"/>
      <c r="J13" s="118"/>
      <c r="K13" s="189"/>
    </row>
    <row r="14" spans="1:11" ht="12.75">
      <c r="A14" s="21">
        <v>3208</v>
      </c>
      <c r="B14" s="21" t="s">
        <v>20</v>
      </c>
      <c r="C14" s="154">
        <f>SUM(C15)</f>
        <v>15592881</v>
      </c>
      <c r="D14" s="154">
        <f>SUM(D15)</f>
        <v>15362213</v>
      </c>
      <c r="E14" s="228">
        <f>SUM(C14-D14)</f>
        <v>230668</v>
      </c>
      <c r="H14" s="168"/>
      <c r="I14" s="168"/>
      <c r="J14" s="118"/>
      <c r="K14" s="189"/>
    </row>
    <row r="15" spans="1:11" ht="12.75">
      <c r="A15" s="30">
        <v>320801</v>
      </c>
      <c r="B15" s="20" t="s">
        <v>172</v>
      </c>
      <c r="C15" s="121">
        <f>15585881+7000</f>
        <v>15592881</v>
      </c>
      <c r="D15" s="121">
        <v>15362213</v>
      </c>
      <c r="E15" s="230">
        <f>SUM(C15-D15)</f>
        <v>230668</v>
      </c>
      <c r="H15" s="168"/>
      <c r="I15" s="168"/>
      <c r="J15" s="118"/>
      <c r="K15" s="189"/>
    </row>
    <row r="16" spans="1:11" ht="12.75">
      <c r="A16" s="30"/>
      <c r="B16" s="20"/>
      <c r="C16" s="121"/>
      <c r="D16" s="121"/>
      <c r="E16" s="230"/>
      <c r="H16" s="168"/>
      <c r="I16" s="168"/>
      <c r="J16" s="120"/>
      <c r="K16" s="189"/>
    </row>
    <row r="17" spans="1:11" ht="12.75">
      <c r="A17" s="20"/>
      <c r="B17" s="20"/>
      <c r="C17" s="117"/>
      <c r="D17" s="117"/>
      <c r="E17" s="230"/>
      <c r="F17" s="117"/>
      <c r="H17" s="189"/>
      <c r="I17" s="189"/>
      <c r="J17" s="189"/>
      <c r="K17" s="189"/>
    </row>
    <row r="18" spans="1:11" ht="12.75">
      <c r="A18" s="21">
        <v>3225</v>
      </c>
      <c r="B18" s="231" t="s">
        <v>77</v>
      </c>
      <c r="C18" s="154">
        <f>SUM(C19:C20)</f>
        <v>0</v>
      </c>
      <c r="D18" s="154">
        <f>SUM(D19:D20)</f>
        <v>0</v>
      </c>
      <c r="E18" s="228">
        <f>SUM(C18-D18)</f>
        <v>0</v>
      </c>
      <c r="H18" s="189"/>
      <c r="I18" s="189"/>
      <c r="J18" s="189"/>
      <c r="K18" s="189"/>
    </row>
    <row r="19" spans="1:5" ht="12.75">
      <c r="A19" s="20">
        <v>322501</v>
      </c>
      <c r="B19" s="232" t="s">
        <v>171</v>
      </c>
      <c r="C19" s="117"/>
      <c r="D19" s="117">
        <v>0</v>
      </c>
      <c r="E19" s="230">
        <f>SUM(C19-D19)</f>
        <v>0</v>
      </c>
    </row>
    <row r="20" spans="1:5" ht="12.75">
      <c r="A20" s="20">
        <v>322502</v>
      </c>
      <c r="B20" s="20" t="s">
        <v>315</v>
      </c>
      <c r="C20" s="117"/>
      <c r="D20" s="117">
        <v>0</v>
      </c>
      <c r="E20" s="230">
        <f>SUM(C20-D20)</f>
        <v>0</v>
      </c>
    </row>
    <row r="21" spans="1:5" ht="12.75">
      <c r="A21" s="20"/>
      <c r="B21" s="20"/>
      <c r="C21" s="117"/>
      <c r="D21" s="117"/>
      <c r="E21" s="230"/>
    </row>
    <row r="23" spans="1:5" ht="12.75">
      <c r="A23" s="21">
        <v>3230</v>
      </c>
      <c r="B23" s="21" t="s">
        <v>21</v>
      </c>
      <c r="C23" s="154">
        <f>SUM(C24:C25)</f>
        <v>5704947</v>
      </c>
      <c r="D23" s="154">
        <f>SUM(D24:D25)</f>
        <v>189046</v>
      </c>
      <c r="E23" s="228">
        <f>SUM(C23-D23)</f>
        <v>5515901</v>
      </c>
    </row>
    <row r="24" spans="1:5" ht="12.75">
      <c r="A24" s="20">
        <v>323001</v>
      </c>
      <c r="B24" s="20" t="s">
        <v>316</v>
      </c>
      <c r="C24" s="117">
        <v>5704947</v>
      </c>
      <c r="D24" s="117">
        <v>189046</v>
      </c>
      <c r="E24" s="230">
        <f>SUM(C24-D24)</f>
        <v>5515901</v>
      </c>
    </row>
    <row r="25" spans="1:5" ht="12.75">
      <c r="A25" s="20">
        <v>323002</v>
      </c>
      <c r="B25" s="20" t="s">
        <v>317</v>
      </c>
      <c r="C25" s="117"/>
      <c r="D25" s="117"/>
      <c r="E25" s="230">
        <f>SUM(C25-D25)</f>
        <v>0</v>
      </c>
    </row>
    <row r="26" spans="1:5" ht="12.75">
      <c r="A26" s="20"/>
      <c r="B26" s="20"/>
      <c r="C26" s="117"/>
      <c r="D26" s="117"/>
      <c r="E26" s="230"/>
    </row>
    <row r="27" spans="1:5" ht="12.75">
      <c r="A27" s="21">
        <v>3235</v>
      </c>
      <c r="B27" s="21" t="s">
        <v>336</v>
      </c>
      <c r="C27" s="154">
        <f>SUM(C28)</f>
        <v>139140</v>
      </c>
      <c r="D27" s="154">
        <f>SUM(D28)</f>
        <v>139140</v>
      </c>
      <c r="E27" s="228">
        <f>SUM(C27-D27)</f>
        <v>0</v>
      </c>
    </row>
    <row r="28" spans="1:5" ht="12.75">
      <c r="A28" s="20">
        <v>323502</v>
      </c>
      <c r="B28" s="20" t="s">
        <v>318</v>
      </c>
      <c r="C28" s="117">
        <v>139140</v>
      </c>
      <c r="D28" s="117">
        <v>139140</v>
      </c>
      <c r="E28" s="230">
        <f>SUM(C28-D28)</f>
        <v>0</v>
      </c>
    </row>
    <row r="29" spans="1:5" ht="12.75">
      <c r="A29" s="20"/>
      <c r="B29" s="20"/>
      <c r="C29" s="117"/>
      <c r="D29" s="117"/>
      <c r="E29" s="230"/>
    </row>
    <row r="30" spans="1:5" ht="12.75">
      <c r="A30" s="20"/>
      <c r="B30" s="20"/>
      <c r="C30" s="117"/>
      <c r="D30" s="117"/>
      <c r="E30" s="230"/>
    </row>
    <row r="31" spans="1:5" ht="12.75">
      <c r="A31" s="21">
        <v>3240</v>
      </c>
      <c r="B31" s="21" t="s">
        <v>23</v>
      </c>
      <c r="C31" s="154">
        <f>SUM(C32:C35)</f>
        <v>5626228</v>
      </c>
      <c r="D31" s="154">
        <f>SUM(D32:D35)</f>
        <v>5626228</v>
      </c>
      <c r="E31" s="228">
        <f>SUM(E32:E36)</f>
        <v>0</v>
      </c>
    </row>
    <row r="32" spans="1:5" ht="12.75">
      <c r="A32" s="20">
        <v>324011</v>
      </c>
      <c r="B32" s="232" t="s">
        <v>319</v>
      </c>
      <c r="C32" s="117"/>
      <c r="D32" s="117">
        <v>0</v>
      </c>
      <c r="E32" s="230">
        <f>SUM(C32-D32)</f>
        <v>0</v>
      </c>
    </row>
    <row r="33" spans="1:5" ht="25.5">
      <c r="A33" s="20">
        <v>324034</v>
      </c>
      <c r="B33" s="232" t="s">
        <v>295</v>
      </c>
      <c r="C33" s="117">
        <v>46410</v>
      </c>
      <c r="D33" s="117">
        <v>46410</v>
      </c>
      <c r="E33" s="230">
        <f>SUM(C33-D33)</f>
        <v>0</v>
      </c>
    </row>
    <row r="34" spans="1:6" ht="12.75">
      <c r="A34" s="20">
        <v>324052</v>
      </c>
      <c r="B34" s="20" t="s">
        <v>25</v>
      </c>
      <c r="C34" s="117">
        <v>3840958</v>
      </c>
      <c r="D34" s="117">
        <v>3840958</v>
      </c>
      <c r="E34" s="230">
        <f>SUM(C34-D34)</f>
        <v>0</v>
      </c>
      <c r="F34" s="117"/>
    </row>
    <row r="35" spans="1:5" ht="12.75">
      <c r="A35" s="20">
        <v>324062</v>
      </c>
      <c r="B35" s="20" t="s">
        <v>27</v>
      </c>
      <c r="C35" s="117">
        <v>1738860</v>
      </c>
      <c r="D35" s="117">
        <v>1738860</v>
      </c>
      <c r="E35" s="230">
        <f>SUM(C35-D35)</f>
        <v>0</v>
      </c>
    </row>
    <row r="36" spans="1:5" ht="12.75">
      <c r="A36" s="20"/>
      <c r="B36" s="20"/>
      <c r="C36" s="117"/>
      <c r="D36" s="117"/>
      <c r="E36" s="230"/>
    </row>
    <row r="37" spans="1:5" ht="12.75">
      <c r="A37" s="21">
        <v>3255</v>
      </c>
      <c r="B37" s="21" t="s">
        <v>78</v>
      </c>
      <c r="C37" s="154">
        <f>SUM(C38:C40)</f>
        <v>85803</v>
      </c>
      <c r="D37" s="154">
        <f>SUM(D38:D40)</f>
        <v>0</v>
      </c>
      <c r="E37" s="228">
        <f>SUM(E38:E41)</f>
        <v>85803</v>
      </c>
    </row>
    <row r="38" spans="1:5" ht="12.75">
      <c r="A38" s="20">
        <v>325525</v>
      </c>
      <c r="B38" s="20" t="s">
        <v>224</v>
      </c>
      <c r="C38" s="118"/>
      <c r="D38" s="118">
        <v>0</v>
      </c>
      <c r="E38" s="230">
        <f>SUM(C38-D38)</f>
        <v>0</v>
      </c>
    </row>
    <row r="39" spans="1:5" ht="12.75">
      <c r="A39" s="20">
        <v>325505</v>
      </c>
      <c r="B39" s="20" t="s">
        <v>320</v>
      </c>
      <c r="C39" s="117"/>
      <c r="D39" s="117">
        <v>0</v>
      </c>
      <c r="E39" s="230">
        <f>SUM(C39-D39)</f>
        <v>0</v>
      </c>
    </row>
    <row r="40" spans="1:5" ht="12.75">
      <c r="A40" s="20">
        <v>325531</v>
      </c>
      <c r="B40" s="20" t="s">
        <v>337</v>
      </c>
      <c r="C40" s="117">
        <v>85803</v>
      </c>
      <c r="D40" s="117">
        <v>0</v>
      </c>
      <c r="E40" s="230">
        <f>SUM(C40-D40)</f>
        <v>85803</v>
      </c>
    </row>
    <row r="42" spans="1:5" ht="12.75">
      <c r="A42" s="21">
        <v>3270</v>
      </c>
      <c r="B42" s="21" t="s">
        <v>182</v>
      </c>
      <c r="C42" s="154">
        <f>SUM(C43:C46)</f>
        <v>-2964449</v>
      </c>
      <c r="D42" s="154">
        <f>SUM(D43:D46)</f>
        <v>-2723905</v>
      </c>
      <c r="E42" s="154">
        <f>SUM(E43:E46)</f>
        <v>-240544</v>
      </c>
    </row>
    <row r="43" spans="1:5" ht="25.5">
      <c r="A43" s="20">
        <v>327001</v>
      </c>
      <c r="B43" s="232" t="s">
        <v>322</v>
      </c>
      <c r="C43" s="118">
        <v>-1708340</v>
      </c>
      <c r="D43" s="118">
        <v>-1708340</v>
      </c>
      <c r="E43" s="230">
        <f>SUM(C43-D43)</f>
        <v>0</v>
      </c>
    </row>
    <row r="44" spans="1:5" ht="25.5">
      <c r="A44" s="20">
        <v>327003</v>
      </c>
      <c r="B44" s="232" t="s">
        <v>323</v>
      </c>
      <c r="C44" s="118">
        <v>-1052460</v>
      </c>
      <c r="D44" s="118">
        <v>-840583</v>
      </c>
      <c r="E44" s="230">
        <f>SUM(C44-D44)</f>
        <v>-211877</v>
      </c>
    </row>
    <row r="45" spans="1:5" ht="12.75">
      <c r="A45" s="20">
        <v>327006</v>
      </c>
      <c r="B45" s="232" t="s">
        <v>324</v>
      </c>
      <c r="C45" s="118">
        <v>-203649</v>
      </c>
      <c r="D45" s="118">
        <v>-174982</v>
      </c>
      <c r="E45" s="230">
        <f>SUM(C45-D45)</f>
        <v>-28667</v>
      </c>
    </row>
    <row r="46" spans="1:5" ht="12.75">
      <c r="A46" s="20"/>
      <c r="B46" s="20"/>
      <c r="C46" s="117"/>
      <c r="D46" s="117">
        <v>0</v>
      </c>
      <c r="E46" s="230">
        <f>SUM(C46-D46)</f>
        <v>0</v>
      </c>
    </row>
  </sheetData>
  <sheetProtection/>
  <mergeCells count="2">
    <mergeCell ref="B2:E2"/>
    <mergeCell ref="A4:C4"/>
  </mergeCells>
  <printOptions/>
  <pageMargins left="0.7" right="0.7" top="0.75" bottom="0.75" header="0.3" footer="0.3"/>
  <pageSetup horizontalDpi="300" verticalDpi="300" orientation="portrait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56"/>
  <sheetViews>
    <sheetView tabSelected="1" zoomScalePageLayoutView="0" workbookViewId="0" topLeftCell="A1">
      <selection activeCell="B55" sqref="B55"/>
    </sheetView>
  </sheetViews>
  <sheetFormatPr defaultColWidth="11.421875" defaultRowHeight="12.75"/>
  <cols>
    <col min="1" max="1" width="9.28125" style="0" customWidth="1"/>
    <col min="2" max="2" width="53.28125" style="0" customWidth="1"/>
    <col min="3" max="3" width="23.140625" style="0" customWidth="1"/>
    <col min="4" max="4" width="6.421875" style="0" customWidth="1"/>
    <col min="5" max="5" width="7.57421875" style="0" customWidth="1"/>
    <col min="6" max="6" width="25.140625" style="0" customWidth="1"/>
    <col min="7" max="7" width="19.421875" style="0" customWidth="1"/>
    <col min="8" max="8" width="19.00390625" style="0" customWidth="1"/>
    <col min="9" max="9" width="20.28125" style="0" customWidth="1"/>
    <col min="14" max="14" width="19.140625" style="0" customWidth="1"/>
    <col min="15" max="15" width="18.140625" style="0" customWidth="1"/>
    <col min="16" max="16" width="14.57421875" style="0" customWidth="1"/>
  </cols>
  <sheetData>
    <row r="1" spans="1:3" ht="18">
      <c r="A1" s="254" t="s">
        <v>0</v>
      </c>
      <c r="B1" s="255"/>
      <c r="C1" s="256"/>
    </row>
    <row r="2" spans="1:3" ht="1.5" customHeight="1" thickBot="1">
      <c r="A2" s="59"/>
      <c r="B2" s="35"/>
      <c r="C2" s="60"/>
    </row>
    <row r="3" spans="1:3" ht="12.75">
      <c r="A3" s="61"/>
      <c r="B3" s="62"/>
      <c r="C3" s="63"/>
    </row>
    <row r="4" spans="1:3" ht="15">
      <c r="A4" s="257" t="s">
        <v>121</v>
      </c>
      <c r="B4" s="258"/>
      <c r="C4" s="259"/>
    </row>
    <row r="5" spans="1:3" ht="1.5" customHeight="1" thickBot="1">
      <c r="A5" s="64"/>
      <c r="B5" s="65"/>
      <c r="C5" s="66"/>
    </row>
    <row r="6" spans="1:3" ht="16.5" thickBot="1">
      <c r="A6" s="112" t="s">
        <v>122</v>
      </c>
      <c r="B6" s="67" t="s">
        <v>165</v>
      </c>
      <c r="C6" s="68"/>
    </row>
    <row r="7" spans="1:3" ht="16.5" thickBot="1">
      <c r="A7" s="100" t="s">
        <v>123</v>
      </c>
      <c r="B7" s="69" t="s">
        <v>124</v>
      </c>
      <c r="C7" s="70" t="s">
        <v>125</v>
      </c>
    </row>
    <row r="8" spans="1:3" ht="15.75" customHeight="1" thickBot="1">
      <c r="A8" s="263" t="s">
        <v>333</v>
      </c>
      <c r="B8" s="264"/>
      <c r="C8" s="71"/>
    </row>
    <row r="9" spans="1:3" ht="20.25" customHeight="1" thickBot="1">
      <c r="A9" s="162" t="s">
        <v>118</v>
      </c>
      <c r="B9" s="72"/>
      <c r="C9" s="107" t="s">
        <v>126</v>
      </c>
    </row>
    <row r="10" spans="1:18" ht="3.75" customHeight="1">
      <c r="A10" s="73"/>
      <c r="B10" s="74"/>
      <c r="C10" s="75"/>
      <c r="L10" s="189"/>
      <c r="M10" s="189"/>
      <c r="N10" s="189"/>
      <c r="O10" s="189"/>
      <c r="P10" s="189"/>
      <c r="Q10" s="189"/>
      <c r="R10" s="189"/>
    </row>
    <row r="11" spans="1:18" ht="15.75">
      <c r="A11" s="76" t="s">
        <v>127</v>
      </c>
      <c r="B11" s="108" t="s">
        <v>128</v>
      </c>
      <c r="C11" s="77" t="s">
        <v>129</v>
      </c>
      <c r="L11" s="189"/>
      <c r="M11" s="189"/>
      <c r="N11" s="189"/>
      <c r="O11" s="189"/>
      <c r="P11" s="189"/>
      <c r="Q11" s="189"/>
      <c r="R11" s="189"/>
    </row>
    <row r="12" spans="1:18" ht="15.75">
      <c r="A12" s="76">
        <v>1</v>
      </c>
      <c r="B12" s="113" t="s">
        <v>329</v>
      </c>
      <c r="C12" s="235">
        <v>18592722</v>
      </c>
      <c r="L12" s="189"/>
      <c r="M12" s="189"/>
      <c r="N12" s="189"/>
      <c r="O12" s="189"/>
      <c r="P12" s="189"/>
      <c r="Q12" s="189"/>
      <c r="R12" s="189"/>
    </row>
    <row r="13" spans="1:18" ht="15.75">
      <c r="A13" s="76">
        <v>2</v>
      </c>
      <c r="B13" s="114" t="s">
        <v>292</v>
      </c>
      <c r="C13" s="237">
        <f>SUM(C16-C35)</f>
        <v>5591828</v>
      </c>
      <c r="L13" s="189"/>
      <c r="M13" s="189"/>
      <c r="N13" s="189"/>
      <c r="O13" s="189"/>
      <c r="P13" s="189"/>
      <c r="Q13" s="189"/>
      <c r="R13" s="189"/>
    </row>
    <row r="14" spans="1:18" ht="15.75">
      <c r="A14" s="78">
        <v>3</v>
      </c>
      <c r="B14" s="113" t="s">
        <v>335</v>
      </c>
      <c r="C14" s="236">
        <f>SUM(C12+C13)</f>
        <v>24184550</v>
      </c>
      <c r="L14" s="189"/>
      <c r="M14" s="189"/>
      <c r="N14" s="189"/>
      <c r="O14" s="189"/>
      <c r="P14" s="189"/>
      <c r="Q14" s="189"/>
      <c r="R14" s="189"/>
    </row>
    <row r="15" spans="1:18" ht="18" customHeight="1">
      <c r="A15" s="260" t="s">
        <v>130</v>
      </c>
      <c r="B15" s="261"/>
      <c r="C15" s="262"/>
      <c r="L15" s="189"/>
      <c r="M15" s="189"/>
      <c r="N15" s="189"/>
      <c r="O15" s="189"/>
      <c r="P15" s="189"/>
      <c r="Q15" s="189"/>
      <c r="R15" s="189"/>
    </row>
    <row r="16" spans="1:18" ht="15.75" customHeight="1">
      <c r="A16" s="79"/>
      <c r="B16" s="160" t="s">
        <v>131</v>
      </c>
      <c r="C16" s="161">
        <f>SUM(C17)</f>
        <v>5832372</v>
      </c>
      <c r="L16" s="189"/>
      <c r="M16" s="189"/>
      <c r="N16" s="189"/>
      <c r="O16" s="189"/>
      <c r="P16" s="189"/>
      <c r="Q16" s="189"/>
      <c r="R16" s="189"/>
    </row>
    <row r="17" spans="1:18" ht="18" customHeight="1">
      <c r="A17" s="80">
        <v>32</v>
      </c>
      <c r="B17" s="81" t="s">
        <v>120</v>
      </c>
      <c r="C17" s="101">
        <f>SUM(C18+C20+C22+C24+C28)</f>
        <v>5832372</v>
      </c>
      <c r="L17" s="221"/>
      <c r="M17" s="221"/>
      <c r="N17" s="222"/>
      <c r="O17" s="222"/>
      <c r="P17" s="222"/>
      <c r="Q17" s="189"/>
      <c r="R17" s="189"/>
    </row>
    <row r="18" spans="1:18" ht="18" customHeight="1">
      <c r="A18" s="80">
        <v>3208</v>
      </c>
      <c r="B18" s="81" t="s">
        <v>293</v>
      </c>
      <c r="C18" s="102">
        <f>SUM(C19)</f>
        <v>230668</v>
      </c>
      <c r="D18" s="1"/>
      <c r="L18" s="221"/>
      <c r="M18" s="221"/>
      <c r="N18" s="222"/>
      <c r="O18" s="222"/>
      <c r="P18" s="222"/>
      <c r="Q18" s="189"/>
      <c r="R18" s="189"/>
    </row>
    <row r="19" spans="1:18" ht="18" customHeight="1">
      <c r="A19" s="111">
        <v>320801</v>
      </c>
      <c r="B19" s="110" t="s">
        <v>172</v>
      </c>
      <c r="C19" s="103">
        <v>230668</v>
      </c>
      <c r="D19" s="1"/>
      <c r="L19" s="221"/>
      <c r="M19" s="221"/>
      <c r="N19" s="222"/>
      <c r="O19" s="222"/>
      <c r="P19" s="222"/>
      <c r="Q19" s="189"/>
      <c r="R19" s="189"/>
    </row>
    <row r="20" spans="1:18" ht="18" customHeight="1">
      <c r="A20" s="80">
        <v>3225</v>
      </c>
      <c r="B20" s="81" t="s">
        <v>294</v>
      </c>
      <c r="C20" s="102">
        <f>SUM(C21)</f>
        <v>0</v>
      </c>
      <c r="L20" s="223"/>
      <c r="M20" s="223"/>
      <c r="N20" s="224"/>
      <c r="O20" s="224"/>
      <c r="P20" s="224"/>
      <c r="Q20" s="189"/>
      <c r="R20" s="189"/>
    </row>
    <row r="21" spans="1:18" ht="18" customHeight="1">
      <c r="A21" s="111">
        <v>322502</v>
      </c>
      <c r="B21" s="110" t="s">
        <v>330</v>
      </c>
      <c r="C21" s="166"/>
      <c r="L21" s="223"/>
      <c r="M21" s="223"/>
      <c r="N21" s="224"/>
      <c r="O21" s="224"/>
      <c r="P21" s="224"/>
      <c r="Q21" s="189"/>
      <c r="R21" s="189"/>
    </row>
    <row r="22" spans="1:18" ht="18" customHeight="1">
      <c r="A22" s="80">
        <v>3230</v>
      </c>
      <c r="B22" s="81" t="s">
        <v>325</v>
      </c>
      <c r="C22" s="102">
        <f>SUM(C23)</f>
        <v>5515901</v>
      </c>
      <c r="L22" s="223"/>
      <c r="M22" s="223"/>
      <c r="N22" s="224"/>
      <c r="O22" s="224"/>
      <c r="P22" s="224"/>
      <c r="Q22" s="189"/>
      <c r="R22" s="189"/>
    </row>
    <row r="23" spans="1:18" ht="18" customHeight="1">
      <c r="A23" s="111">
        <v>323001</v>
      </c>
      <c r="B23" s="110" t="s">
        <v>332</v>
      </c>
      <c r="C23" s="166">
        <v>5515901</v>
      </c>
      <c r="L23" s="223"/>
      <c r="M23" s="223"/>
      <c r="N23" s="224"/>
      <c r="O23" s="224"/>
      <c r="P23" s="224"/>
      <c r="Q23" s="189"/>
      <c r="R23" s="189"/>
    </row>
    <row r="24" spans="1:18" ht="18" customHeight="1">
      <c r="A24" s="82">
        <v>3240</v>
      </c>
      <c r="B24" s="83" t="s">
        <v>132</v>
      </c>
      <c r="C24" s="104">
        <f>SUM(C25:C27)</f>
        <v>0</v>
      </c>
      <c r="L24" s="223"/>
      <c r="M24" s="223"/>
      <c r="N24" s="224"/>
      <c r="O24" s="224"/>
      <c r="P24" s="224"/>
      <c r="Q24" s="189"/>
      <c r="R24" s="189"/>
    </row>
    <row r="25" spans="1:18" ht="18" customHeight="1">
      <c r="A25" s="84">
        <v>324034</v>
      </c>
      <c r="B25" s="85" t="s">
        <v>295</v>
      </c>
      <c r="C25" s="105"/>
      <c r="L25" s="223"/>
      <c r="M25" s="223"/>
      <c r="N25" s="224"/>
      <c r="O25" s="224"/>
      <c r="P25" s="224"/>
      <c r="Q25" s="189"/>
      <c r="R25" s="189"/>
    </row>
    <row r="26" spans="1:18" ht="18" customHeight="1">
      <c r="A26" s="84">
        <v>324052</v>
      </c>
      <c r="B26" s="85" t="s">
        <v>25</v>
      </c>
      <c r="C26" s="105"/>
      <c r="L26" s="223"/>
      <c r="M26" s="223"/>
      <c r="N26" s="224"/>
      <c r="O26" s="224"/>
      <c r="P26" s="224"/>
      <c r="Q26" s="189"/>
      <c r="R26" s="189"/>
    </row>
    <row r="27" spans="1:18" ht="18" customHeight="1">
      <c r="A27" s="84">
        <v>324062</v>
      </c>
      <c r="B27" s="85" t="s">
        <v>27</v>
      </c>
      <c r="C27" s="105"/>
      <c r="L27" s="223"/>
      <c r="M27" s="223"/>
      <c r="N27" s="224"/>
      <c r="O27" s="224"/>
      <c r="P27" s="224"/>
      <c r="Q27" s="189"/>
      <c r="R27" s="189"/>
    </row>
    <row r="28" spans="1:18" ht="18" customHeight="1">
      <c r="A28" s="80">
        <v>3255</v>
      </c>
      <c r="B28" s="81" t="s">
        <v>331</v>
      </c>
      <c r="C28" s="157">
        <f>SUM(C29:C30)</f>
        <v>85803</v>
      </c>
      <c r="L28" s="223"/>
      <c r="M28" s="223"/>
      <c r="N28" s="224"/>
      <c r="O28" s="224"/>
      <c r="P28" s="224"/>
      <c r="Q28" s="189"/>
      <c r="R28" s="189"/>
    </row>
    <row r="29" spans="1:18" ht="15.75" customHeight="1">
      <c r="A29" s="111">
        <v>325525</v>
      </c>
      <c r="B29" s="110" t="s">
        <v>224</v>
      </c>
      <c r="C29" s="158"/>
      <c r="D29" s="1"/>
      <c r="L29" s="223"/>
      <c r="M29" s="223"/>
      <c r="N29" s="224"/>
      <c r="O29" s="224"/>
      <c r="P29" s="224"/>
      <c r="Q29" s="189"/>
      <c r="R29" s="189"/>
    </row>
    <row r="30" spans="1:18" ht="15">
      <c r="A30" s="111">
        <v>325531</v>
      </c>
      <c r="B30" s="110" t="s">
        <v>338</v>
      </c>
      <c r="C30" s="156">
        <v>85803</v>
      </c>
      <c r="D30" s="1"/>
      <c r="L30" s="223"/>
      <c r="M30" s="223"/>
      <c r="N30" s="225"/>
      <c r="O30" s="225"/>
      <c r="P30" s="224"/>
      <c r="Q30" s="189"/>
      <c r="R30" s="189"/>
    </row>
    <row r="31" spans="1:18" ht="19.5" customHeight="1">
      <c r="A31" s="82">
        <v>3270</v>
      </c>
      <c r="B31" s="83" t="s">
        <v>300</v>
      </c>
      <c r="C31" s="104">
        <f>SUM(C32:C33)</f>
        <v>0</v>
      </c>
      <c r="D31" s="1"/>
      <c r="L31" s="223"/>
      <c r="M31" s="223"/>
      <c r="N31" s="224"/>
      <c r="O31" s="224"/>
      <c r="P31" s="224"/>
      <c r="Q31" s="189"/>
      <c r="R31" s="189"/>
    </row>
    <row r="32" spans="1:18" ht="19.5" customHeight="1">
      <c r="A32" s="84">
        <v>327003</v>
      </c>
      <c r="B32" s="85" t="s">
        <v>302</v>
      </c>
      <c r="C32" s="105"/>
      <c r="D32" s="1"/>
      <c r="L32" s="223"/>
      <c r="M32" s="223"/>
      <c r="N32" s="224"/>
      <c r="O32" s="224"/>
      <c r="P32" s="224"/>
      <c r="Q32" s="189"/>
      <c r="R32" s="189"/>
    </row>
    <row r="33" spans="1:18" ht="19.5" customHeight="1">
      <c r="A33" s="84">
        <v>327006</v>
      </c>
      <c r="B33" s="85" t="s">
        <v>303</v>
      </c>
      <c r="C33" s="105"/>
      <c r="D33" s="1"/>
      <c r="L33" s="223"/>
      <c r="M33" s="223"/>
      <c r="N33" s="224"/>
      <c r="O33" s="224"/>
      <c r="P33" s="224"/>
      <c r="Q33" s="189"/>
      <c r="R33" s="189"/>
    </row>
    <row r="34" spans="1:18" ht="13.5" customHeight="1">
      <c r="A34" s="84"/>
      <c r="B34" s="85"/>
      <c r="C34" s="103"/>
      <c r="D34" s="1"/>
      <c r="L34" s="189"/>
      <c r="M34" s="189"/>
      <c r="N34" s="189"/>
      <c r="O34" s="189"/>
      <c r="P34" s="189"/>
      <c r="Q34" s="189"/>
      <c r="R34" s="189"/>
    </row>
    <row r="35" spans="1:18" ht="15.75">
      <c r="A35" s="185"/>
      <c r="B35" s="186" t="s">
        <v>133</v>
      </c>
      <c r="C35" s="159">
        <f>SUM(C36)</f>
        <v>240544</v>
      </c>
      <c r="D35" s="1"/>
      <c r="L35" s="189"/>
      <c r="M35" s="189"/>
      <c r="N35" s="189"/>
      <c r="O35" s="189"/>
      <c r="P35" s="189"/>
      <c r="Q35" s="189"/>
      <c r="R35" s="189"/>
    </row>
    <row r="36" spans="1:4" ht="15.75">
      <c r="A36" s="187">
        <v>32</v>
      </c>
      <c r="B36" s="188" t="s">
        <v>120</v>
      </c>
      <c r="C36" s="102">
        <f>SUM(C37+C39+C41+C44+C47+C51)</f>
        <v>240544</v>
      </c>
      <c r="D36" s="1"/>
    </row>
    <row r="37" spans="1:4" ht="15.75">
      <c r="A37" s="80">
        <v>3208</v>
      </c>
      <c r="B37" s="81" t="s">
        <v>293</v>
      </c>
      <c r="C37" s="233">
        <f>SUM(C38)</f>
        <v>0</v>
      </c>
      <c r="D37" s="1"/>
    </row>
    <row r="38" spans="1:4" ht="15">
      <c r="A38" s="111">
        <v>320801</v>
      </c>
      <c r="B38" s="110" t="s">
        <v>172</v>
      </c>
      <c r="C38" s="156">
        <v>0</v>
      </c>
      <c r="D38" s="1"/>
    </row>
    <row r="39" spans="1:4" ht="15.75">
      <c r="A39" s="80">
        <v>3225</v>
      </c>
      <c r="B39" s="81" t="s">
        <v>294</v>
      </c>
      <c r="C39" s="102">
        <f>SUM(C40)</f>
        <v>0</v>
      </c>
      <c r="D39" s="1"/>
    </row>
    <row r="40" spans="1:4" ht="15.75" customHeight="1">
      <c r="A40" s="111">
        <v>322501</v>
      </c>
      <c r="B40" s="110" t="s">
        <v>296</v>
      </c>
      <c r="C40" s="166"/>
      <c r="D40" s="1"/>
    </row>
    <row r="41" spans="1:4" ht="15.75">
      <c r="A41" s="80">
        <v>3230</v>
      </c>
      <c r="B41" s="81" t="s">
        <v>297</v>
      </c>
      <c r="C41" s="157">
        <f>SUM(C42:C43)</f>
        <v>0</v>
      </c>
      <c r="D41" s="1"/>
    </row>
    <row r="42" spans="1:4" ht="15">
      <c r="A42" s="111">
        <v>323001</v>
      </c>
      <c r="B42" s="110" t="s">
        <v>298</v>
      </c>
      <c r="C42" s="158"/>
      <c r="D42" s="1"/>
    </row>
    <row r="43" spans="1:4" ht="15">
      <c r="A43" s="111">
        <v>323002</v>
      </c>
      <c r="B43" s="110" t="s">
        <v>299</v>
      </c>
      <c r="C43" s="158"/>
      <c r="D43" s="1"/>
    </row>
    <row r="44" spans="1:4" ht="15.75">
      <c r="A44" s="80">
        <v>3255</v>
      </c>
      <c r="B44" s="81" t="s">
        <v>331</v>
      </c>
      <c r="C44" s="157">
        <f>SUM(C45:C46)</f>
        <v>0</v>
      </c>
      <c r="D44" s="1"/>
    </row>
    <row r="45" spans="1:4" ht="15">
      <c r="A45" s="111">
        <v>325525</v>
      </c>
      <c r="B45" s="110" t="s">
        <v>224</v>
      </c>
      <c r="C45" s="158"/>
      <c r="D45" s="1"/>
    </row>
    <row r="46" spans="1:4" ht="15">
      <c r="A46" s="111">
        <v>325530</v>
      </c>
      <c r="B46" s="110" t="s">
        <v>321</v>
      </c>
      <c r="C46" s="156"/>
      <c r="D46" s="1"/>
    </row>
    <row r="47" spans="1:4" ht="15.75">
      <c r="A47" s="82">
        <v>3270</v>
      </c>
      <c r="B47" s="83" t="s">
        <v>300</v>
      </c>
      <c r="C47" s="104">
        <f>SUM(C48:C50)</f>
        <v>240544</v>
      </c>
      <c r="D47" s="1"/>
    </row>
    <row r="48" spans="1:4" ht="15">
      <c r="A48" s="84">
        <v>327001</v>
      </c>
      <c r="B48" s="85" t="s">
        <v>301</v>
      </c>
      <c r="C48" s="105"/>
      <c r="D48" s="1"/>
    </row>
    <row r="49" spans="1:4" ht="15">
      <c r="A49" s="84">
        <v>327003</v>
      </c>
      <c r="B49" s="85" t="s">
        <v>302</v>
      </c>
      <c r="C49" s="105">
        <v>211877</v>
      </c>
      <c r="D49" s="1"/>
    </row>
    <row r="50" spans="1:4" ht="15">
      <c r="A50" s="84">
        <v>327006</v>
      </c>
      <c r="B50" s="85" t="s">
        <v>303</v>
      </c>
      <c r="C50" s="105">
        <v>28667</v>
      </c>
      <c r="D50" s="1"/>
    </row>
    <row r="51" spans="1:4" ht="15.75">
      <c r="A51" s="82"/>
      <c r="B51" s="83"/>
      <c r="C51" s="104"/>
      <c r="D51" s="1"/>
    </row>
    <row r="52" spans="1:3" ht="15.75" thickBot="1">
      <c r="A52" s="86"/>
      <c r="B52" s="31"/>
      <c r="C52" s="106"/>
    </row>
    <row r="53" spans="1:3" ht="15">
      <c r="A53" s="163"/>
      <c r="B53" s="164"/>
      <c r="C53" s="165"/>
    </row>
    <row r="54" spans="1:3" ht="15">
      <c r="A54" s="86"/>
      <c r="B54" s="171"/>
      <c r="C54" s="172"/>
    </row>
    <row r="55" spans="1:3" ht="12.75">
      <c r="A55" s="16"/>
      <c r="B55" s="88"/>
      <c r="C55" s="87"/>
    </row>
    <row r="56" spans="1:3" ht="15">
      <c r="A56" s="89" t="s">
        <v>304</v>
      </c>
      <c r="B56" s="53"/>
      <c r="C56" s="90"/>
    </row>
    <row r="57" spans="1:3" ht="14.25">
      <c r="A57" s="91" t="s">
        <v>305</v>
      </c>
      <c r="B57" s="53"/>
      <c r="C57" s="92"/>
    </row>
    <row r="58" spans="1:3" ht="12.75">
      <c r="A58" s="16"/>
      <c r="B58" s="93"/>
      <c r="C58" s="87"/>
    </row>
    <row r="59" spans="1:3" ht="12.75">
      <c r="A59" s="16"/>
      <c r="B59" s="93"/>
      <c r="C59" s="87"/>
    </row>
    <row r="60" spans="1:3" ht="12.75">
      <c r="A60" s="16"/>
      <c r="B60" s="93"/>
      <c r="C60" s="87"/>
    </row>
    <row r="61" spans="1:3" ht="14.25">
      <c r="A61" s="94"/>
      <c r="B61" s="93"/>
      <c r="C61" s="87"/>
    </row>
    <row r="62" spans="1:3" ht="15">
      <c r="A62" s="89" t="s">
        <v>155</v>
      </c>
      <c r="B62" s="35"/>
      <c r="C62" s="90"/>
    </row>
    <row r="63" spans="1:3" ht="14.25">
      <c r="A63" s="91" t="s">
        <v>156</v>
      </c>
      <c r="B63" s="95"/>
      <c r="C63" s="96"/>
    </row>
    <row r="64" spans="1:3" ht="14.25">
      <c r="A64" s="91" t="s">
        <v>166</v>
      </c>
      <c r="B64" s="95"/>
      <c r="C64" s="96"/>
    </row>
    <row r="65" spans="1:3" ht="14.25">
      <c r="A65" s="91"/>
      <c r="B65" s="95"/>
      <c r="C65" s="96"/>
    </row>
    <row r="66" spans="1:3" ht="14.25">
      <c r="A66" s="91"/>
      <c r="B66" s="95"/>
      <c r="C66" s="96"/>
    </row>
    <row r="67" spans="1:3" ht="13.5" thickBot="1">
      <c r="A67" s="97"/>
      <c r="B67" s="98"/>
      <c r="C67" s="99"/>
    </row>
    <row r="68" spans="1:3" ht="12.75">
      <c r="A68" s="52"/>
      <c r="B68" s="50"/>
      <c r="C68" s="51"/>
    </row>
    <row r="69" spans="1:3" ht="12.75">
      <c r="A69" s="52"/>
      <c r="B69" s="50"/>
      <c r="C69" s="51"/>
    </row>
    <row r="70" spans="1:3" ht="12.75">
      <c r="A70" s="51"/>
      <c r="B70" s="49"/>
      <c r="C70" s="51"/>
    </row>
    <row r="71" spans="1:3" ht="12.75">
      <c r="A71" s="13"/>
      <c r="B71" s="53"/>
      <c r="C71" s="54"/>
    </row>
    <row r="72" spans="1:3" ht="12.75">
      <c r="A72" s="51"/>
      <c r="B72" s="49"/>
      <c r="C72" s="51"/>
    </row>
    <row r="73" spans="1:3" ht="12.75">
      <c r="A73" s="51"/>
      <c r="B73" s="49"/>
      <c r="C73" s="51"/>
    </row>
    <row r="74" spans="1:3" ht="12.75">
      <c r="A74" s="52"/>
      <c r="B74" s="50"/>
      <c r="C74" s="51"/>
    </row>
    <row r="75" spans="1:3" ht="12.75">
      <c r="A75" s="51"/>
      <c r="B75" s="49"/>
      <c r="C75" s="51"/>
    </row>
    <row r="76" spans="1:3" ht="12.75">
      <c r="A76" s="52"/>
      <c r="B76" s="50"/>
      <c r="C76" s="51"/>
    </row>
    <row r="77" spans="1:3" ht="12.75">
      <c r="A77" s="55"/>
      <c r="B77" s="56"/>
      <c r="C77" s="57"/>
    </row>
    <row r="78" spans="1:3" ht="12.75">
      <c r="A78" s="57"/>
      <c r="B78" s="58"/>
      <c r="C78" s="57"/>
    </row>
    <row r="79" spans="1:3" ht="12.75">
      <c r="A79" s="57"/>
      <c r="B79" s="58"/>
      <c r="C79" s="57"/>
    </row>
    <row r="80" spans="1:3" ht="12.75">
      <c r="A80" s="57"/>
      <c r="B80" s="58"/>
      <c r="C80" s="57"/>
    </row>
    <row r="81" spans="1:3" ht="12.75">
      <c r="A81" s="55"/>
      <c r="B81" s="56"/>
      <c r="C81" s="57"/>
    </row>
    <row r="82" spans="1:3" ht="12.75">
      <c r="A82" s="55"/>
      <c r="B82" s="56"/>
      <c r="C82" s="57"/>
    </row>
    <row r="83" spans="1:3" ht="12.75">
      <c r="A83" s="57"/>
      <c r="B83" s="58"/>
      <c r="C83" s="57"/>
    </row>
    <row r="84" spans="1:3" ht="12.75">
      <c r="A84" s="55"/>
      <c r="B84" s="56"/>
      <c r="C84" s="57"/>
    </row>
    <row r="85" spans="1:3" ht="12.75">
      <c r="A85" s="57"/>
      <c r="B85" s="58"/>
      <c r="C85" s="57"/>
    </row>
    <row r="86" spans="1:3" ht="12.75">
      <c r="A86" s="57"/>
      <c r="B86" s="58"/>
      <c r="C86" s="57"/>
    </row>
    <row r="87" spans="1:3" ht="12.75">
      <c r="A87" s="55"/>
      <c r="B87" s="56"/>
      <c r="C87" s="57"/>
    </row>
    <row r="88" spans="1:3" ht="12.75">
      <c r="A88" s="57"/>
      <c r="B88" s="58"/>
      <c r="C88" s="57"/>
    </row>
    <row r="89" spans="1:3" ht="12.75">
      <c r="A89" s="57"/>
      <c r="B89" s="58"/>
      <c r="C89" s="57"/>
    </row>
    <row r="90" spans="1:3" ht="12.75">
      <c r="A90" s="8"/>
      <c r="B90" s="11"/>
      <c r="C90" s="8"/>
    </row>
    <row r="91" spans="1:3" ht="12.75">
      <c r="A91" s="8"/>
      <c r="B91" s="11"/>
      <c r="C91" s="8"/>
    </row>
    <row r="92" spans="1:3" ht="12.75">
      <c r="A92" s="8"/>
      <c r="B92" s="11"/>
      <c r="C92" s="8"/>
    </row>
    <row r="93" spans="1:3" ht="12.75">
      <c r="A93" s="8"/>
      <c r="B93" s="11"/>
      <c r="C93" s="8"/>
    </row>
    <row r="94" spans="1:3" ht="12.75">
      <c r="A94" s="9"/>
      <c r="B94" s="10"/>
      <c r="C94" s="8"/>
    </row>
    <row r="95" spans="1:3" ht="12.75">
      <c r="A95" s="9"/>
      <c r="B95" s="10"/>
      <c r="C95" s="8"/>
    </row>
    <row r="96" spans="1:3" ht="12.75">
      <c r="A96" s="9"/>
      <c r="B96" s="10"/>
      <c r="C96" s="8"/>
    </row>
    <row r="97" spans="1:3" ht="12.75">
      <c r="A97" s="8"/>
      <c r="B97" s="11"/>
      <c r="C97" s="8"/>
    </row>
    <row r="98" spans="1:3" ht="12.75">
      <c r="A98" s="8"/>
      <c r="B98" s="11"/>
      <c r="C98" s="8"/>
    </row>
    <row r="99" spans="1:3" ht="12.75">
      <c r="A99" s="8"/>
      <c r="B99" s="11"/>
      <c r="C99" s="8"/>
    </row>
    <row r="100" spans="1:3" ht="12.75">
      <c r="A100" s="8"/>
      <c r="B100" s="11"/>
      <c r="C100" s="8"/>
    </row>
    <row r="101" spans="1:3" ht="12.75">
      <c r="A101" s="8"/>
      <c r="B101" s="11"/>
      <c r="C101" s="8"/>
    </row>
    <row r="102" spans="1:3" ht="12.75">
      <c r="A102" s="9"/>
      <c r="B102" s="10"/>
      <c r="C102" s="8"/>
    </row>
    <row r="103" spans="1:3" ht="12.75">
      <c r="A103" s="9"/>
      <c r="B103" s="10"/>
      <c r="C103" s="8"/>
    </row>
    <row r="104" spans="1:3" ht="12.75">
      <c r="A104" s="8"/>
      <c r="B104" s="11"/>
      <c r="C104" s="8"/>
    </row>
    <row r="105" spans="1:3" ht="12.75">
      <c r="A105" s="8"/>
      <c r="B105" s="11"/>
      <c r="C105" s="8"/>
    </row>
    <row r="106" spans="1:3" ht="12.75">
      <c r="A106" s="8"/>
      <c r="B106" s="11"/>
      <c r="C106" s="8"/>
    </row>
    <row r="107" spans="1:3" ht="12.75">
      <c r="A107" s="8"/>
      <c r="B107" s="11"/>
      <c r="C107" s="8"/>
    </row>
    <row r="108" spans="1:3" ht="12.75">
      <c r="A108" s="8"/>
      <c r="B108" s="11"/>
      <c r="C108" s="8"/>
    </row>
    <row r="109" spans="1:3" ht="12.75">
      <c r="A109" s="8"/>
      <c r="B109" s="11"/>
      <c r="C109" s="8"/>
    </row>
    <row r="110" spans="1:3" ht="12.75">
      <c r="A110" s="8"/>
      <c r="B110" s="11"/>
      <c r="C110" s="8"/>
    </row>
    <row r="111" spans="1:3" ht="12.75">
      <c r="A111" s="8"/>
      <c r="B111" s="11"/>
      <c r="C111" s="8"/>
    </row>
    <row r="112" spans="1:3" ht="12.75">
      <c r="A112" s="9"/>
      <c r="B112" s="10"/>
      <c r="C112" s="8"/>
    </row>
    <row r="113" spans="1:3" ht="12.75">
      <c r="A113" s="8"/>
      <c r="B113" s="11"/>
      <c r="C113" s="8"/>
    </row>
    <row r="114" spans="1:3" ht="12.75">
      <c r="A114" s="9"/>
      <c r="B114" s="10"/>
      <c r="C114" s="8"/>
    </row>
    <row r="115" spans="1:3" ht="12.75">
      <c r="A115" s="9"/>
      <c r="B115" s="10"/>
      <c r="C115" s="8"/>
    </row>
    <row r="116" spans="1:3" ht="12.75">
      <c r="A116" s="9"/>
      <c r="B116" s="10"/>
      <c r="C116" s="8"/>
    </row>
    <row r="117" spans="1:3" ht="12.75">
      <c r="A117" s="9"/>
      <c r="B117" s="10"/>
      <c r="C117" s="8"/>
    </row>
    <row r="118" spans="1:3" ht="12.75">
      <c r="A118" s="9"/>
      <c r="B118" s="10"/>
      <c r="C118" s="8"/>
    </row>
    <row r="119" spans="1:3" ht="12.75">
      <c r="A119" s="9"/>
      <c r="B119" s="10"/>
      <c r="C119" s="8"/>
    </row>
    <row r="120" spans="1:3" ht="12.75">
      <c r="A120" s="9"/>
      <c r="B120" s="10"/>
      <c r="C120" s="8"/>
    </row>
    <row r="121" spans="1:3" ht="12.75">
      <c r="A121" s="8"/>
      <c r="B121" s="11"/>
      <c r="C121" s="8"/>
    </row>
    <row r="122" spans="1:3" ht="12.75">
      <c r="A122" s="9"/>
      <c r="B122" s="10"/>
      <c r="C122" s="8"/>
    </row>
    <row r="123" spans="1:3" ht="12.75">
      <c r="A123" s="8"/>
      <c r="B123" s="11"/>
      <c r="C123" s="8"/>
    </row>
    <row r="124" spans="1:3" ht="12.75">
      <c r="A124" s="8"/>
      <c r="B124" s="11"/>
      <c r="C124" s="8"/>
    </row>
    <row r="125" spans="1:3" ht="12.75">
      <c r="A125" s="8"/>
      <c r="B125" s="11"/>
      <c r="C125" s="8"/>
    </row>
    <row r="126" spans="1:3" ht="12.75">
      <c r="A126" s="8"/>
      <c r="B126" s="11"/>
      <c r="C126" s="8"/>
    </row>
    <row r="127" spans="1:3" ht="12.75">
      <c r="A127" s="8"/>
      <c r="B127" s="11"/>
      <c r="C127" s="8"/>
    </row>
    <row r="128" spans="1:3" ht="12.75">
      <c r="A128" s="8"/>
      <c r="B128" s="11"/>
      <c r="C128" s="8"/>
    </row>
    <row r="129" spans="1:3" ht="12.75">
      <c r="A129" s="8"/>
      <c r="B129" s="11"/>
      <c r="C129" s="8"/>
    </row>
    <row r="130" spans="1:3" ht="12.75">
      <c r="A130" s="8"/>
      <c r="B130" s="11"/>
      <c r="C130" s="8"/>
    </row>
    <row r="131" spans="1:3" ht="12.75">
      <c r="A131" s="9"/>
      <c r="B131" s="10"/>
      <c r="C131" s="8"/>
    </row>
    <row r="132" spans="1:3" ht="12.75">
      <c r="A132" s="8"/>
      <c r="B132" s="11"/>
      <c r="C132" s="8"/>
    </row>
    <row r="133" spans="1:3" ht="12.75">
      <c r="A133" s="9"/>
      <c r="B133" s="10"/>
      <c r="C133" s="8"/>
    </row>
    <row r="134" spans="1:3" ht="12.75">
      <c r="A134" s="9"/>
      <c r="B134" s="10"/>
      <c r="C134" s="8"/>
    </row>
    <row r="135" spans="1:3" ht="12.75">
      <c r="A135" s="9"/>
      <c r="B135" s="10"/>
      <c r="C135" s="8"/>
    </row>
    <row r="136" spans="1:3" ht="12.75">
      <c r="A136" s="8"/>
      <c r="B136" s="11"/>
      <c r="C136" s="8"/>
    </row>
    <row r="137" spans="1:3" ht="12.75">
      <c r="A137" s="8"/>
      <c r="B137" s="11"/>
      <c r="C137" s="8"/>
    </row>
    <row r="138" spans="1:3" ht="12.75">
      <c r="A138" s="8"/>
      <c r="B138" s="11"/>
      <c r="C138" s="8"/>
    </row>
    <row r="139" spans="1:3" ht="12.75">
      <c r="A139" s="8"/>
      <c r="B139" s="11"/>
      <c r="C139" s="8"/>
    </row>
    <row r="140" spans="1:3" ht="12.75">
      <c r="A140" s="9"/>
      <c r="B140" s="10"/>
      <c r="C140" s="8"/>
    </row>
    <row r="141" spans="1:3" ht="12.75">
      <c r="A141" s="12"/>
      <c r="B141" s="10"/>
      <c r="C141" s="8"/>
    </row>
    <row r="142" spans="1:3" ht="12.75">
      <c r="A142" s="9"/>
      <c r="B142" s="10"/>
      <c r="C142" s="8"/>
    </row>
    <row r="143" spans="1:3" ht="12.75">
      <c r="A143" s="8"/>
      <c r="B143" s="11"/>
      <c r="C143" s="8"/>
    </row>
    <row r="144" spans="1:3" ht="12.75">
      <c r="A144" s="9"/>
      <c r="B144" s="10"/>
      <c r="C144" s="8"/>
    </row>
    <row r="145" spans="1:3" ht="12.75">
      <c r="A145" s="8"/>
      <c r="B145" s="11"/>
      <c r="C145" s="8"/>
    </row>
    <row r="146" spans="1:3" ht="12.75">
      <c r="A146" s="12"/>
      <c r="B146" s="10"/>
      <c r="C146" s="8"/>
    </row>
    <row r="147" spans="1:3" ht="12.75">
      <c r="A147" s="8"/>
      <c r="B147" s="11"/>
      <c r="C147" s="8"/>
    </row>
    <row r="148" spans="1:3" ht="12.75">
      <c r="A148" s="9"/>
      <c r="B148" s="10"/>
      <c r="C148" s="8"/>
    </row>
    <row r="149" spans="1:3" ht="12.75">
      <c r="A149" s="8"/>
      <c r="B149" s="11"/>
      <c r="C149" s="8"/>
    </row>
    <row r="150" spans="1:3" ht="12.75">
      <c r="A150" s="8"/>
      <c r="B150" s="11"/>
      <c r="C150" s="8"/>
    </row>
    <row r="151" spans="1:3" ht="12.75">
      <c r="A151" s="8"/>
      <c r="B151" s="11"/>
      <c r="C151" s="8"/>
    </row>
    <row r="152" spans="1:3" ht="12.75">
      <c r="A152" s="9"/>
      <c r="B152" s="10"/>
      <c r="C152" s="8"/>
    </row>
    <row r="153" spans="1:3" ht="12.75">
      <c r="A153" s="8"/>
      <c r="B153" s="11"/>
      <c r="C153" s="8"/>
    </row>
    <row r="154" spans="1:3" ht="12.75">
      <c r="A154" s="8"/>
      <c r="B154" s="11"/>
      <c r="C154" s="8"/>
    </row>
    <row r="155" spans="1:3" ht="12.75">
      <c r="A155" s="8"/>
      <c r="B155" s="11"/>
      <c r="C155" s="8"/>
    </row>
    <row r="156" spans="1:3" ht="12.75">
      <c r="A156" s="12"/>
      <c r="B156" s="10"/>
      <c r="C156" s="8"/>
    </row>
  </sheetData>
  <sheetProtection/>
  <mergeCells count="4">
    <mergeCell ref="A1:C1"/>
    <mergeCell ref="A4:C4"/>
    <mergeCell ref="A15:C15"/>
    <mergeCell ref="A8:B8"/>
  </mergeCells>
  <printOptions/>
  <pageMargins left="1.062992125984252" right="0.5905511811023623" top="0.4724409448818898" bottom="0.5905511811023623" header="0" footer="0"/>
  <pageSetup horizontalDpi="600" verticalDpi="600" orientation="portrait" paperSize="5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Financiera</dc:creator>
  <cp:keywords/>
  <dc:description/>
  <cp:lastModifiedBy>Financiera</cp:lastModifiedBy>
  <cp:lastPrinted>2009-07-23T18:00:30Z</cp:lastPrinted>
  <dcterms:created xsi:type="dcterms:W3CDTF">2003-02-02T19:42:15Z</dcterms:created>
  <dcterms:modified xsi:type="dcterms:W3CDTF">2009-07-23T18:00:59Z</dcterms:modified>
  <cp:category/>
  <cp:version/>
  <cp:contentType/>
  <cp:contentStatus/>
</cp:coreProperties>
</file>