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DOMESTICOS\"/>
    </mc:Choice>
  </mc:AlternateContent>
  <bookViews>
    <workbookView xWindow="0" yWindow="0" windowWidth="20490" windowHeight="7320"/>
  </bookViews>
  <sheets>
    <sheet name="CORREGID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3" l="1"/>
  <c r="G148" i="3"/>
  <c r="H148" i="3"/>
  <c r="I148" i="3"/>
  <c r="J148" i="3"/>
  <c r="F149" i="3"/>
  <c r="G149" i="3"/>
  <c r="H149" i="3"/>
  <c r="I149" i="3"/>
  <c r="J149" i="3"/>
  <c r="E149" i="3"/>
  <c r="E148" i="3"/>
  <c r="E132" i="3"/>
  <c r="F132" i="3"/>
  <c r="G132" i="3"/>
  <c r="H132" i="3"/>
  <c r="I132" i="3"/>
  <c r="J132" i="3"/>
  <c r="F131" i="3"/>
  <c r="G131" i="3"/>
  <c r="H131" i="3"/>
  <c r="I131" i="3"/>
  <c r="J131" i="3"/>
  <c r="E131" i="3"/>
  <c r="F171" i="3" l="1"/>
  <c r="G171" i="3" s="1"/>
  <c r="H171" i="3" s="1"/>
  <c r="I171" i="3" s="1"/>
  <c r="J171" i="3" s="1"/>
  <c r="F165" i="3"/>
  <c r="G165" i="3" s="1"/>
  <c r="H165" i="3" s="1"/>
  <c r="I165" i="3" s="1"/>
  <c r="J165" i="3" s="1"/>
  <c r="F159" i="3"/>
  <c r="G159" i="3" s="1"/>
  <c r="H159" i="3" s="1"/>
  <c r="I159" i="3" s="1"/>
  <c r="J159" i="3" s="1"/>
  <c r="G153" i="3"/>
  <c r="H153" i="3" s="1"/>
  <c r="I153" i="3" s="1"/>
  <c r="J153" i="3" s="1"/>
  <c r="F153" i="3"/>
  <c r="E104" i="3"/>
  <c r="F104" i="3"/>
  <c r="G104" i="3"/>
  <c r="H104" i="3"/>
  <c r="I104" i="3"/>
  <c r="J104" i="3"/>
  <c r="F103" i="3"/>
  <c r="G103" i="3"/>
  <c r="H103" i="3"/>
  <c r="I103" i="3"/>
  <c r="J103" i="3"/>
  <c r="E103" i="3"/>
  <c r="J22" i="3" l="1"/>
  <c r="G22" i="3"/>
  <c r="G70" i="3" s="1"/>
  <c r="F22" i="3"/>
  <c r="F70" i="3" s="1"/>
  <c r="E23" i="3"/>
  <c r="E71" i="3" s="1"/>
  <c r="F23" i="3"/>
  <c r="G23" i="3"/>
  <c r="H23" i="3"/>
  <c r="H71" i="3" s="1"/>
  <c r="I23" i="3"/>
  <c r="I71" i="3" s="1"/>
  <c r="J23" i="3"/>
  <c r="H22" i="3"/>
  <c r="I22" i="3"/>
  <c r="I70" i="3" s="1"/>
  <c r="E22" i="3"/>
  <c r="E70" i="3" s="1"/>
  <c r="F71" i="3"/>
  <c r="G71" i="3"/>
  <c r="J71" i="3"/>
  <c r="H70" i="3"/>
  <c r="J70" i="3"/>
  <c r="F63" i="3"/>
  <c r="G63" i="3" s="1"/>
  <c r="H63" i="3" s="1"/>
  <c r="I63" i="3" s="1"/>
  <c r="J63" i="3" s="1"/>
  <c r="F69" i="3"/>
  <c r="G69" i="3" s="1"/>
  <c r="H69" i="3" s="1"/>
  <c r="I69" i="3" s="1"/>
  <c r="J69" i="3" s="1"/>
  <c r="F57" i="3"/>
  <c r="G57" i="3" s="1"/>
  <c r="H57" i="3" s="1"/>
  <c r="I57" i="3" s="1"/>
  <c r="J57" i="3" s="1"/>
  <c r="F51" i="3"/>
  <c r="G51" i="3" s="1"/>
  <c r="H51" i="3" s="1"/>
  <c r="I51" i="3" s="1"/>
  <c r="J51" i="3" s="1"/>
  <c r="F45" i="3"/>
  <c r="G45" i="3" s="1"/>
  <c r="H45" i="3" s="1"/>
  <c r="I45" i="3" s="1"/>
  <c r="J45" i="3" s="1"/>
  <c r="F39" i="3"/>
  <c r="G39" i="3" s="1"/>
  <c r="H39" i="3" s="1"/>
  <c r="I39" i="3" s="1"/>
  <c r="J39" i="3" s="1"/>
  <c r="F33" i="3"/>
  <c r="G33" i="3" s="1"/>
  <c r="H33" i="3" s="1"/>
  <c r="I33" i="3" s="1"/>
  <c r="J33" i="3" s="1"/>
  <c r="F27" i="3"/>
  <c r="G27" i="3" s="1"/>
  <c r="H27" i="3" s="1"/>
  <c r="I27" i="3" s="1"/>
  <c r="J27" i="3" s="1"/>
  <c r="F205" i="3" l="1"/>
  <c r="G205" i="3" s="1"/>
  <c r="H205" i="3" s="1"/>
  <c r="I205" i="3" s="1"/>
  <c r="J205" i="3" s="1"/>
  <c r="F198" i="3"/>
  <c r="G198" i="3" s="1"/>
  <c r="H198" i="3" s="1"/>
  <c r="I198" i="3" s="1"/>
  <c r="J198" i="3" s="1"/>
  <c r="J193" i="3"/>
  <c r="I193" i="3"/>
  <c r="H193" i="3"/>
  <c r="G193" i="3"/>
  <c r="F193" i="3"/>
  <c r="E193" i="3"/>
  <c r="J192" i="3"/>
  <c r="I192" i="3"/>
  <c r="H192" i="3"/>
  <c r="G192" i="3"/>
  <c r="F192" i="3"/>
  <c r="E192" i="3"/>
  <c r="F177" i="3"/>
  <c r="G177" i="3" s="1"/>
  <c r="H177" i="3" s="1"/>
  <c r="I177" i="3" s="1"/>
  <c r="J177" i="3" s="1"/>
  <c r="J173" i="3"/>
  <c r="I173" i="3"/>
  <c r="H173" i="3"/>
  <c r="G173" i="3"/>
  <c r="F173" i="3"/>
  <c r="E173" i="3"/>
  <c r="I172" i="3"/>
  <c r="H172" i="3"/>
  <c r="G172" i="3"/>
  <c r="F172" i="3"/>
  <c r="E172" i="3"/>
  <c r="F137" i="3"/>
  <c r="G137" i="3" s="1"/>
  <c r="H137" i="3" s="1"/>
  <c r="I137" i="3" s="1"/>
  <c r="J137" i="3" s="1"/>
  <c r="F122" i="3"/>
  <c r="G122" i="3" s="1"/>
  <c r="H122" i="3" s="1"/>
  <c r="I122" i="3" s="1"/>
  <c r="J122" i="3" s="1"/>
  <c r="I117" i="3"/>
  <c r="H117" i="3"/>
  <c r="G117" i="3"/>
  <c r="F117" i="3"/>
  <c r="E117" i="3"/>
  <c r="J116" i="3"/>
  <c r="I116" i="3"/>
  <c r="H116" i="3"/>
  <c r="G116" i="3"/>
  <c r="F116" i="3"/>
  <c r="E116" i="3"/>
  <c r="F109" i="3"/>
  <c r="G109" i="3" s="1"/>
  <c r="H109" i="3" s="1"/>
  <c r="I109" i="3" s="1"/>
  <c r="J109" i="3" s="1"/>
  <c r="F98" i="3"/>
  <c r="G98" i="3" s="1"/>
  <c r="H98" i="3" s="1"/>
  <c r="I98" i="3" s="1"/>
  <c r="J98" i="3" s="1"/>
  <c r="I93" i="3"/>
  <c r="H93" i="3"/>
  <c r="F93" i="3"/>
  <c r="I92" i="3"/>
  <c r="H92" i="3"/>
  <c r="G92" i="3"/>
  <c r="F75" i="3"/>
  <c r="G75" i="3" s="1"/>
  <c r="H75" i="3" s="1"/>
  <c r="I75" i="3" s="1"/>
  <c r="J75" i="3" s="1"/>
  <c r="F7" i="3"/>
  <c r="G7" i="3" s="1"/>
  <c r="H7" i="3" s="1"/>
  <c r="I7" i="3" s="1"/>
  <c r="J7" i="3" s="1"/>
  <c r="G206" i="3" l="1"/>
  <c r="I207" i="3"/>
  <c r="H206" i="3"/>
  <c r="F207" i="3"/>
  <c r="I206" i="3"/>
  <c r="H207" i="3"/>
  <c r="E206" i="3"/>
  <c r="J92" i="3"/>
  <c r="J172" i="3"/>
  <c r="J93" i="3"/>
  <c r="E207" i="3"/>
  <c r="J117" i="3"/>
  <c r="F92" i="3"/>
  <c r="F206" i="3" s="1"/>
  <c r="G93" i="3"/>
  <c r="G207" i="3" s="1"/>
  <c r="J207" i="3" l="1"/>
  <c r="J206" i="3"/>
</calcChain>
</file>

<file path=xl/sharedStrings.xml><?xml version="1.0" encoding="utf-8"?>
<sst xmlns="http://schemas.openxmlformats.org/spreadsheetml/2006/main" count="427" uniqueCount="75">
  <si>
    <t>META GLOBAL  DBO Y SST CUENCA RIO JUANAMBU SECTOR DOMÉSTICO</t>
  </si>
  <si>
    <t>META INDIVIDUAL EMPOTAM S.A. E.S.P. TAMINANGO. QUEBRADA MADURAL. CUENCA RIO</t>
  </si>
  <si>
    <t>META INDIVIDUAL SAN LORENZO RIO SAN LORENZO VTO BADO 2 Q.SANTA LUCIA CUENCA RIO JUANAMBU</t>
  </si>
  <si>
    <t>META INDIVIDUAL SAN LORENZO RIO SAN LORENZO VTO VERTIMIENTOS ÁREAS SIN COBERTURA Q.SANTA LUCIA CUENCA RIO JUANAMBU</t>
  </si>
  <si>
    <t>META INDIVIDUAL SAN LORENZO RIO SAN LORENZO VTO PLAZA PRADRERA Q.SANTA LUCIA CUENCA RIO JUANAMBU</t>
  </si>
  <si>
    <t>META INDIVIDUAL SAN LORENZO RIO SAN LORENZO VTO LADRILLERA ANTIGUA Q. SANTA LUCIA. CUENCA RIO JUANAMBU</t>
  </si>
  <si>
    <t>META INDIVIDUAL SAN LORENZO RIO SAN LORENZO VTO PLAZA 2 Q.SANTA LUCIA. CUENCA RIO JUANAMBU</t>
  </si>
  <si>
    <t>META INDIVIDUAL SAN LORENZO RIO SAN LORENZO VTO PLAZA 1 Q. SANTA LUCIA. CUENCA RIO JUANAMBU</t>
  </si>
  <si>
    <t>META INDIVIDUAL SAN LORENZO RIO SAN LORENZO VTO EL BADO Q.SANTA LUCIA. CUENCA RIO JUANAMBU</t>
  </si>
  <si>
    <t>META INDIVIDUAL SAN LORENZO RIO SAN LORENZO Q. SANTA LUCIA. CUENCA RIO JUANAMBU</t>
  </si>
  <si>
    <t>META INDIVIDUAL EMPOALBAN- SAN JOSE DE ALBAN VTO EL CARMELO Q. LOS CUAJOS. CUENCA RIO JUANAMBU</t>
  </si>
  <si>
    <t>META INDIVIDUAL EMPOALBAN- SAN JOSE DE ALBAN. VTO FATIMA  RIO QUIÑA. CUENCA RIO JUANAMBU</t>
  </si>
  <si>
    <t>META INDIVIDUAL EMPOALBAN- SAN JOSE DE ALBAN. VTO LA CONCENTRACION Q. EL AHORCADO  CUENCA RIO JUANAMBU</t>
  </si>
  <si>
    <t>META INDIVIDUAL EMPOALBAN- SAN JOSE DE ALBAN. VTO BUENAVISTA Q. EL PEDREGAL RIO QUIÑA. CUENCA RIO JUANAMBU</t>
  </si>
  <si>
    <t>META INDIVIDUAL EMPOALBAN- SAN JOSE DE ALBAN. VTO LOS GUADALES Q. EL HATILLO  CUENCA RIO JUANAMBU</t>
  </si>
  <si>
    <t>META INDIVIDUAL EMPOALBAN- SAN JOSE DE ALBAN. Q. EL AHORCADO RIO QUIÑA. CUENCA RIO JUANAMBU</t>
  </si>
  <si>
    <t>META INDIVIDUAL EMPOSAN E.S.P. SAN BERNARDO. VTO LA URBANIZACIÓN CANAL ABIERTO - RIO QUIÑA- CUENCA JUANAMBU</t>
  </si>
  <si>
    <t>META INDIVIDUAL EMPOSAN E.S.P. SAN BERNARDO. VTO EL COMERCIO RIO  QUIÑA- CUENCA JUANAMBU</t>
  </si>
  <si>
    <t>META INDIVIDUAL EMPOSAN E.S.P. SAN BERNARDO. VTO EL PROGRESO RIO QUIÑA- CUENCA JUANAMBU</t>
  </si>
  <si>
    <t>META INDIVIDUAL EMPOSAN E.S.P. SAN BERNARDO VTO LA PROVIDENCIA. RIO QUIÑA- CUENCA JUANAMBU</t>
  </si>
  <si>
    <t>META INDIVIDUAL EMPOSAN E.S.P. SAN BERNARDO. RIO QUIÑA- CUENCA JUANAMBU</t>
  </si>
  <si>
    <t>META INDIVIDUAL EMPOCHACHAGUI CHACHAGUI- VTO TRES- Q CIMARRONAS- CUENCA RIO JUANAMBÚ</t>
  </si>
  <si>
    <t>META INDIVIDUAL EMPOCHACHAGUI CHACHAGUI-VTO DOS  Q. LA TOMA - Q CIMARRONAS- CUENCA RIO JUANAMBÚ</t>
  </si>
  <si>
    <t>META INDIVIDUAL EMPOCHACHAGUI CHACHAGUI- VTO UNO Q. PARAGUANDI- CUENCA RIO JUANAMBÚ</t>
  </si>
  <si>
    <t>META INDIVIDUAL EMPOCHACHAGUI CHACHAGUI- Q. LA TOMA - Q CIMARRONAS - Q PARAGUANDI- CUENCA RIO JUANAMBÚ</t>
  </si>
  <si>
    <t>META INDIVIDUAL AGUAS DEL ROBLE E.S.P. ARBOLEDA  VTO EMISARIO 8 Q. VIRGEN MARIA DE FATIMA - CUENCA RIO JUANAMBU</t>
  </si>
  <si>
    <t>META INDIVIDUAL AGUAS DEL ROBLE E.S.P. ARBOLEDA VTO EMISARIO 7 - Q. LA CASCADA- CUENCA RIO JUANAMBU</t>
  </si>
  <si>
    <t>META INDIVIDUAL AGUAS DEL ROBLE E.S.P. ARBOLEDA  VTO EMISARIO 6 Q. EL ROBLE- CUENCA RIO JUANAMBU</t>
  </si>
  <si>
    <t>META INDIVIDUAL AGUAS DEL ROBLE E.S.P. ARBOLEDA VTO EMISARIO 5 Q. VIRGEN DE FATIMA - CUENCA RIO JUANAMBU</t>
  </si>
  <si>
    <t>META INDIVIDUAL AGUAS DEL ROBLE E.S.P. ARBOLEDA VTO EMISARIO 4 Q. VIRGEN DE FATIMA - CUENCA RIO JUANAMBU</t>
  </si>
  <si>
    <t>META INDIVIDUAL AGUAS DEL ROBLE E.S.P. ARBOLEDA VTO EMISARIO 3: Vertimientos de la Cocina del Colegio Q. EL ROBLE- CUENCA RIO JUANAMBU</t>
  </si>
  <si>
    <t>META INDIVIDUAL AGUAS DEL ROBLE E.S.P. ARBOLEDA VTO EMISARIO 2: Colegio Sistema Sanitaio Q. EL ROBLE- CUENCA RIO JUANAMBU</t>
  </si>
  <si>
    <t>META INDIVIDUAL AGUAS DEL ROBLE E.S.P.  ARBOLEDA VTO EMISARIO 1 Q. EL ROBLE- CUENCA RIO JUANAMBU</t>
  </si>
  <si>
    <t>META INDIVIDUAL AGUAS DEL ROBLE E.S.P. ARBOLEDA Q. EL ROBLE, Q. VIRGEN DE FATIMA Y LA CASCADA- CUENCA RIO JUANAMBU</t>
  </si>
  <si>
    <t>META INDIVIDUAL  ASUAAASTAB - TABLON DE GOMEZ -VTO SAN JUAN BOSCO  CORRIENTES DIRECTAS RIO JUANAMBÚ CUENCA RIO JUANAMBU</t>
  </si>
  <si>
    <t>META INDIVIDUAL  ASUAAASTAB - TABLON DE GOMEZ  CORRIENTES DIRECTAS RIO JUANAMBÚ CUENCA RIO JUANAMBU</t>
  </si>
  <si>
    <t>META INDIVIDUAL ACUABUESACO- RIO BUESAQUITO  - VTO PTAR Los Pinos RIO JUAMABU</t>
  </si>
  <si>
    <t>META INDIVIDUAL ACUABUESACO- RIO BUESAQUITO - VTO PTAR San Fernando  RIO JUAMABU</t>
  </si>
  <si>
    <t>META INDIVIDUAL ACUABUESACO-RIO BUESAQUITO - VTO PTAR Pradera RIO JUAMABU</t>
  </si>
  <si>
    <t>META INDIVIDUAL ACUABUESACO-   VTO tinajas- RIO BUESAQUITO-  RIO JUAMABU</t>
  </si>
  <si>
    <t>META INDIVIDUAL ACUABUESACO- Rio Ijagui  - VTO LAS PALMAS 1 RIO JUAMABU</t>
  </si>
  <si>
    <t>META INDIVIDUAL ACUABUESACO- Rio Ijagui  - VTO BUESAQUITO RIO JUAMABU</t>
  </si>
  <si>
    <t>META INDIVIDUAL ACUABUESACO- Rio Ijagui  - VTO EL SOCORRO 1 RIO JUAMABU</t>
  </si>
  <si>
    <t>META INDIVIDUAL ACUABUESACO- RIO BUESAQUITO RIO JUAMABU</t>
  </si>
  <si>
    <t>DATOS GENERALES</t>
  </si>
  <si>
    <t>CARGA CONTAMINANTE</t>
  </si>
  <si>
    <t>AÑO DE PROYECCION</t>
  </si>
  <si>
    <t>LINEA BASE</t>
  </si>
  <si>
    <t>VERT. 1</t>
  </si>
  <si>
    <t xml:space="preserve">Carga Contaminante generada DBO </t>
  </si>
  <si>
    <t>Ton/año</t>
  </si>
  <si>
    <t>Carga Contaminante generada SST</t>
  </si>
  <si>
    <t>VERT. 2</t>
  </si>
  <si>
    <t xml:space="preserve">Carga Contaminante generada SST </t>
  </si>
  <si>
    <t>VERT. 3</t>
  </si>
  <si>
    <t>VERT. 4</t>
  </si>
  <si>
    <t>VERT. 5</t>
  </si>
  <si>
    <t>VERT. 6</t>
  </si>
  <si>
    <t>VERT. 7</t>
  </si>
  <si>
    <t>VERT. 8</t>
  </si>
  <si>
    <t>META INDIVIDUAL  ASUAAASTAB - TABLON DE GOMEZ</t>
  </si>
  <si>
    <t>Corporación Autónoma Regional de Nariño- CORPONARIÑO
Establecimiento de meta de carga contaminante quinquenio  2020-2024 - Art. 2.2.9.7.3.5. Decreto 1076 / 2015
 PROPUESTA DE META INDIVIDUAL O GRUPAL DE METAS DE CARGA CONTAMINANTE SUB ZONA JUANAMBU USUARIOS DOMESTICOS</t>
  </si>
  <si>
    <t>META INDIVIDUAL ALCALDÍA MUNICIPAL DE BUESACO - CENTRO POBLADO VILLA MORENO</t>
  </si>
  <si>
    <t>META INDIVIDUAL ALCALDÍA MUNICIPAL DE BUESACO - VEREDA VERACRUZ</t>
  </si>
  <si>
    <t>META INDIVIDUAL ALCALDÍA MUNICIPAL DE BUESACO -  VEREDA PAJAJOY</t>
  </si>
  <si>
    <t>META INDIVIDUAL ALCALDÍA MUNICIPAL DE BUESACO - Vereda SAN IGNACIO</t>
  </si>
  <si>
    <t>META INDIVIDUAL ALCALDÍA MUNICIPAL DE BUESACO - Vereda ROSAL DEL MONTE</t>
  </si>
  <si>
    <t>META INDIVIDUAL ALCALDÍA MUNICIPAL DE BUESACO - Vereda SAN ANTONIO</t>
  </si>
  <si>
    <t>META GLOBAL  DBO Y SST MPIO DE BUESACO SECTOR DOMÉSTICO</t>
  </si>
  <si>
    <t>META INDIVIDUAL ALCALDÍA MUNICIPAL DE BUESACO - Vereda JUANAMBU</t>
  </si>
  <si>
    <t>META INDIVIDUAL ALCALDÍA MUNICIPAL DE BUESACO -  ROSAL DEL MONTE</t>
  </si>
  <si>
    <t>META INDIVIDUAL  DE ALCALDIA MUNICIPAL DE SAN JOSE DE ALBAN NUEVO RENACER</t>
  </si>
  <si>
    <t>META INDIVIDUAL  DE ALCALDIA MUNICIPAL DE SAN JOSE DE ALBAN BUENA VISTA</t>
  </si>
  <si>
    <t>META INDIVIDUAL  DE ALCALDIA MUNICIPAL DE SAN JOSE DE ALBAN CARAMELO</t>
  </si>
  <si>
    <t>META GLOBAL  DBO Y SST MUNICIPIO SAN JOSE DE ALBAN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</si>
</sst>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2" fontId="1" fillId="0" borderId="1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right" vertical="top" wrapText="1"/>
    </xf>
    <xf numFmtId="0" fontId="4" fillId="3" borderId="15" xfId="0" applyFont="1" applyFill="1" applyBorder="1" applyAlignment="1">
      <alignment horizontal="right" vertical="top"/>
    </xf>
    <xf numFmtId="0" fontId="4" fillId="3" borderId="16" xfId="0" applyFont="1" applyFill="1" applyBorder="1" applyAlignment="1">
      <alignment horizontal="right" vertical="top"/>
    </xf>
    <xf numFmtId="0" fontId="4" fillId="3" borderId="17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 vertical="top"/>
    </xf>
    <xf numFmtId="2" fontId="6" fillId="0" borderId="12" xfId="0" applyNumberFormat="1" applyFont="1" applyFill="1" applyBorder="1" applyAlignment="1">
      <alignment horizontal="right" vertical="top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wrapText="1"/>
    </xf>
    <xf numFmtId="0" fontId="0" fillId="2" borderId="30" xfId="0" applyNumberFormat="1" applyFill="1" applyBorder="1"/>
    <xf numFmtId="2" fontId="0" fillId="2" borderId="30" xfId="0" applyNumberFormat="1" applyFont="1" applyFill="1" applyBorder="1"/>
    <xf numFmtId="2" fontId="9" fillId="0" borderId="1" xfId="0" applyNumberFormat="1" applyFont="1" applyBorder="1"/>
    <xf numFmtId="2" fontId="9" fillId="2" borderId="1" xfId="0" applyNumberFormat="1" applyFont="1" applyFill="1" applyBorder="1"/>
    <xf numFmtId="2" fontId="9" fillId="5" borderId="1" xfId="0" applyNumberFormat="1" applyFont="1" applyFill="1" applyBorder="1"/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right" vertical="top"/>
    </xf>
    <xf numFmtId="0" fontId="2" fillId="0" borderId="0" xfId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right" vertical="top" wrapText="1"/>
    </xf>
    <xf numFmtId="164" fontId="0" fillId="5" borderId="1" xfId="0" applyNumberFormat="1" applyFill="1" applyBorder="1"/>
    <xf numFmtId="2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2" fontId="1" fillId="6" borderId="1" xfId="0" applyNumberFormat="1" applyFont="1" applyFill="1" applyBorder="1" applyAlignment="1">
      <alignment horizontal="right" vertical="top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6" fillId="8" borderId="5" xfId="0" applyNumberFormat="1" applyFont="1" applyFill="1" applyBorder="1" applyAlignment="1">
      <alignment horizontal="right" vertical="top"/>
    </xf>
    <xf numFmtId="2" fontId="6" fillId="8" borderId="12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95251</xdr:rowOff>
    </xdr:from>
    <xdr:to>
      <xdr:col>1</xdr:col>
      <xdr:colOff>2762251</xdr:colOff>
      <xdr:row>3</xdr:row>
      <xdr:rowOff>114301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14301" y="95251"/>
          <a:ext cx="31813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topLeftCell="A115" zoomScale="90" zoomScaleNormal="90" workbookViewId="0">
      <selection activeCell="A120" sqref="A120:J120"/>
    </sheetView>
  </sheetViews>
  <sheetFormatPr baseColWidth="10" defaultRowHeight="15" x14ac:dyDescent="0.25"/>
  <cols>
    <col min="1" max="1" width="8" bestFit="1" customWidth="1"/>
    <col min="2" max="2" width="50.7109375" customWidth="1"/>
    <col min="3" max="3" width="37" customWidth="1"/>
    <col min="10" max="10" width="14.7109375" customWidth="1"/>
    <col min="11" max="11" width="30.28515625" customWidth="1"/>
  </cols>
  <sheetData>
    <row r="1" spans="1:11" x14ac:dyDescent="0.25">
      <c r="A1" s="74"/>
      <c r="B1" s="75"/>
      <c r="C1" s="80" t="s">
        <v>61</v>
      </c>
      <c r="D1" s="81"/>
      <c r="E1" s="81"/>
      <c r="F1" s="81"/>
      <c r="G1" s="81"/>
      <c r="H1" s="81"/>
      <c r="I1" s="81"/>
      <c r="J1" s="82"/>
    </row>
    <row r="2" spans="1:11" x14ac:dyDescent="0.25">
      <c r="A2" s="76"/>
      <c r="B2" s="77"/>
      <c r="C2" s="83"/>
      <c r="D2" s="84"/>
      <c r="E2" s="84"/>
      <c r="F2" s="84"/>
      <c r="G2" s="84"/>
      <c r="H2" s="84"/>
      <c r="I2" s="84"/>
      <c r="J2" s="85"/>
    </row>
    <row r="3" spans="1:11" x14ac:dyDescent="0.25">
      <c r="A3" s="76"/>
      <c r="B3" s="77"/>
      <c r="C3" s="83"/>
      <c r="D3" s="84"/>
      <c r="E3" s="84"/>
      <c r="F3" s="84"/>
      <c r="G3" s="84"/>
      <c r="H3" s="84"/>
      <c r="I3" s="84"/>
      <c r="J3" s="85"/>
    </row>
    <row r="4" spans="1:11" ht="30.75" customHeight="1" thickBot="1" x14ac:dyDescent="0.3">
      <c r="A4" s="78"/>
      <c r="B4" s="79"/>
      <c r="C4" s="86"/>
      <c r="D4" s="87"/>
      <c r="E4" s="87"/>
      <c r="F4" s="87"/>
      <c r="G4" s="87"/>
      <c r="H4" s="87"/>
      <c r="I4" s="87"/>
      <c r="J4" s="88"/>
    </row>
    <row r="5" spans="1:11" ht="15.75" thickBot="1" x14ac:dyDescent="0.3">
      <c r="A5" s="61" t="s">
        <v>43</v>
      </c>
      <c r="B5" s="62"/>
      <c r="C5" s="62"/>
      <c r="D5" s="62"/>
      <c r="E5" s="62"/>
      <c r="F5" s="62"/>
      <c r="G5" s="62"/>
      <c r="H5" s="62"/>
      <c r="I5" s="62"/>
      <c r="J5" s="63"/>
    </row>
    <row r="6" spans="1:11" ht="31.5" customHeight="1" thickBot="1" x14ac:dyDescent="0.3">
      <c r="A6" s="50" t="s">
        <v>44</v>
      </c>
      <c r="B6" s="51"/>
      <c r="C6" s="54" t="s">
        <v>45</v>
      </c>
      <c r="D6" s="55"/>
      <c r="E6" s="58" t="s">
        <v>46</v>
      </c>
      <c r="F6" s="59"/>
      <c r="G6" s="59"/>
      <c r="H6" s="59"/>
      <c r="I6" s="59"/>
      <c r="J6" s="60"/>
    </row>
    <row r="7" spans="1:11" ht="15.75" thickBot="1" x14ac:dyDescent="0.3">
      <c r="A7" s="52"/>
      <c r="B7" s="53"/>
      <c r="C7" s="56"/>
      <c r="D7" s="57"/>
      <c r="E7" s="6" t="s">
        <v>47</v>
      </c>
      <c r="F7" s="7">
        <f>2019+1</f>
        <v>2020</v>
      </c>
      <c r="G7" s="7">
        <f>+F7+1</f>
        <v>2021</v>
      </c>
      <c r="H7" s="7">
        <f t="shared" ref="H7:J7" si="0">+G7+1</f>
        <v>2022</v>
      </c>
      <c r="I7" s="7">
        <f t="shared" si="0"/>
        <v>2023</v>
      </c>
      <c r="J7" s="8">
        <f t="shared" si="0"/>
        <v>2024</v>
      </c>
      <c r="K7" s="23"/>
    </row>
    <row r="8" spans="1:11" x14ac:dyDescent="0.25">
      <c r="A8" s="64" t="s">
        <v>48</v>
      </c>
      <c r="B8" s="66" t="s">
        <v>42</v>
      </c>
      <c r="C8" s="9" t="s">
        <v>49</v>
      </c>
      <c r="D8" s="10" t="s">
        <v>50</v>
      </c>
      <c r="E8" s="26">
        <v>20.38771743147521</v>
      </c>
      <c r="F8" s="28">
        <v>3.9584834936387439</v>
      </c>
      <c r="G8" s="28">
        <v>4.0059852955624073</v>
      </c>
      <c r="H8" s="28">
        <v>4.0540571191091566</v>
      </c>
      <c r="I8" s="28">
        <v>4.1027058045384672</v>
      </c>
      <c r="J8" s="28">
        <v>4.1519382741929283</v>
      </c>
    </row>
    <row r="9" spans="1:11" ht="15.75" thickBot="1" x14ac:dyDescent="0.3">
      <c r="A9" s="65"/>
      <c r="B9" s="67"/>
      <c r="C9" s="11" t="s">
        <v>51</v>
      </c>
      <c r="D9" s="12" t="s">
        <v>50</v>
      </c>
      <c r="E9" s="26">
        <v>20.38771743147521</v>
      </c>
      <c r="F9" s="28">
        <v>3.9584834936387439</v>
      </c>
      <c r="G9" s="28">
        <v>4.0059852955624073</v>
      </c>
      <c r="H9" s="28">
        <v>4.0540571191091566</v>
      </c>
      <c r="I9" s="28">
        <v>4.1027058045384672</v>
      </c>
      <c r="J9" s="28">
        <v>4.1519382741929283</v>
      </c>
    </row>
    <row r="10" spans="1:11" x14ac:dyDescent="0.25">
      <c r="A10" s="64" t="s">
        <v>52</v>
      </c>
      <c r="B10" s="66" t="s">
        <v>41</v>
      </c>
      <c r="C10" s="9" t="s">
        <v>49</v>
      </c>
      <c r="D10" s="13" t="s">
        <v>50</v>
      </c>
      <c r="E10" s="26">
        <v>0.28291715429627351</v>
      </c>
      <c r="F10" s="28">
        <v>5.4931254031413607E-2</v>
      </c>
      <c r="G10" s="28">
        <v>5.5590429079790567E-2</v>
      </c>
      <c r="H10" s="28">
        <v>5.6257514228748064E-2</v>
      </c>
      <c r="I10" s="28">
        <v>5.6932604399493048E-2</v>
      </c>
      <c r="J10" s="28">
        <v>5.7615795652286951E-2</v>
      </c>
    </row>
    <row r="11" spans="1:11" ht="15.75" thickBot="1" x14ac:dyDescent="0.3">
      <c r="A11" s="65"/>
      <c r="B11" s="67"/>
      <c r="C11" s="11" t="s">
        <v>53</v>
      </c>
      <c r="D11" s="14" t="s">
        <v>50</v>
      </c>
      <c r="E11" s="26">
        <v>0.28291715429627351</v>
      </c>
      <c r="F11" s="28">
        <v>5.4931254031413607E-2</v>
      </c>
      <c r="G11" s="28">
        <v>5.5590429079790567E-2</v>
      </c>
      <c r="H11" s="28">
        <v>5.6257514228748064E-2</v>
      </c>
      <c r="I11" s="28">
        <v>5.6932604399493048E-2</v>
      </c>
      <c r="J11" s="28">
        <v>5.7615795652286951E-2</v>
      </c>
    </row>
    <row r="12" spans="1:11" x14ac:dyDescent="0.25">
      <c r="A12" s="64" t="s">
        <v>54</v>
      </c>
      <c r="B12" s="66" t="s">
        <v>40</v>
      </c>
      <c r="C12" s="9" t="s">
        <v>49</v>
      </c>
      <c r="D12" s="13" t="s">
        <v>50</v>
      </c>
      <c r="E12" s="26">
        <v>8.628973206036342</v>
      </c>
      <c r="F12" s="26">
        <v>9.1252900215583619</v>
      </c>
      <c r="G12" s="26">
        <v>9.2347935018170606</v>
      </c>
      <c r="H12" s="26">
        <v>9.345611023838865</v>
      </c>
      <c r="I12" s="26">
        <v>9.4577583561249323</v>
      </c>
      <c r="J12" s="26">
        <v>9.5712514563984321</v>
      </c>
      <c r="K12" s="22"/>
    </row>
    <row r="13" spans="1:11" ht="15.75" thickBot="1" x14ac:dyDescent="0.3">
      <c r="A13" s="65"/>
      <c r="B13" s="67"/>
      <c r="C13" s="11" t="s">
        <v>53</v>
      </c>
      <c r="D13" s="14" t="s">
        <v>50</v>
      </c>
      <c r="E13" s="26">
        <v>8.628973206036342</v>
      </c>
      <c r="F13" s="26">
        <v>9.1252900215583619</v>
      </c>
      <c r="G13" s="26">
        <v>9.2347935018170606</v>
      </c>
      <c r="H13" s="26">
        <v>9.345611023838865</v>
      </c>
      <c r="I13" s="26">
        <v>9.4577583561249323</v>
      </c>
      <c r="J13" s="26">
        <v>9.5712514563984321</v>
      </c>
      <c r="K13" s="22"/>
    </row>
    <row r="14" spans="1:11" x14ac:dyDescent="0.25">
      <c r="A14" s="64" t="s">
        <v>55</v>
      </c>
      <c r="B14" s="66" t="s">
        <v>39</v>
      </c>
      <c r="C14" s="9" t="s">
        <v>49</v>
      </c>
      <c r="D14" s="13" t="s">
        <v>50</v>
      </c>
      <c r="E14" s="26">
        <v>62.347867878041264</v>
      </c>
      <c r="F14" s="26">
        <v>65.933960278718814</v>
      </c>
      <c r="G14" s="27">
        <v>66.725167802063424</v>
      </c>
      <c r="H14" s="27">
        <v>67.525869815688196</v>
      </c>
      <c r="I14" s="27">
        <v>68.336180253476456</v>
      </c>
      <c r="J14" s="27">
        <v>69.156214416518168</v>
      </c>
      <c r="K14" s="24"/>
    </row>
    <row r="15" spans="1:11" ht="15.75" thickBot="1" x14ac:dyDescent="0.3">
      <c r="A15" s="65"/>
      <c r="B15" s="67"/>
      <c r="C15" s="11" t="s">
        <v>53</v>
      </c>
      <c r="D15" s="14" t="s">
        <v>50</v>
      </c>
      <c r="E15" s="26">
        <v>62.347867878041264</v>
      </c>
      <c r="F15" s="26">
        <v>65.933960278718814</v>
      </c>
      <c r="G15" s="27">
        <v>66.725167802063424</v>
      </c>
      <c r="H15" s="27">
        <v>67.525869815688196</v>
      </c>
      <c r="I15" s="27">
        <v>68.336180253476456</v>
      </c>
      <c r="J15" s="27">
        <v>69.156214416518168</v>
      </c>
      <c r="K15" s="22"/>
    </row>
    <row r="16" spans="1:11" x14ac:dyDescent="0.25">
      <c r="A16" s="64" t="s">
        <v>56</v>
      </c>
      <c r="B16" s="66" t="s">
        <v>38</v>
      </c>
      <c r="C16" s="9" t="s">
        <v>49</v>
      </c>
      <c r="D16" s="13" t="s">
        <v>50</v>
      </c>
      <c r="E16" s="26">
        <v>8.6997024946104098</v>
      </c>
      <c r="F16" s="26">
        <v>9.2000874807514634</v>
      </c>
      <c r="G16" s="27">
        <v>9.3104885305204803</v>
      </c>
      <c r="H16" s="27">
        <v>9.4222143928867261</v>
      </c>
      <c r="I16" s="27">
        <v>9.5352809656013644</v>
      </c>
      <c r="J16" s="27">
        <v>9.6497043371885827</v>
      </c>
      <c r="K16" s="25"/>
    </row>
    <row r="17" spans="1:11" ht="15.75" thickBot="1" x14ac:dyDescent="0.3">
      <c r="A17" s="65"/>
      <c r="B17" s="67"/>
      <c r="C17" s="11" t="s">
        <v>53</v>
      </c>
      <c r="D17" s="14" t="s">
        <v>50</v>
      </c>
      <c r="E17" s="26">
        <v>8.6997024946104098</v>
      </c>
      <c r="F17" s="26">
        <v>9.2000874807514634</v>
      </c>
      <c r="G17" s="27">
        <v>9.3104885305204803</v>
      </c>
      <c r="H17" s="27">
        <v>9.4222143928867261</v>
      </c>
      <c r="I17" s="27">
        <v>9.5352809656013644</v>
      </c>
      <c r="J17" s="27">
        <v>9.6497043371885827</v>
      </c>
      <c r="K17" s="22"/>
    </row>
    <row r="18" spans="1:11" x14ac:dyDescent="0.25">
      <c r="A18" s="64" t="s">
        <v>57</v>
      </c>
      <c r="B18" s="68" t="s">
        <v>37</v>
      </c>
      <c r="C18" s="9" t="s">
        <v>49</v>
      </c>
      <c r="D18" s="13" t="s">
        <v>50</v>
      </c>
      <c r="E18" s="26">
        <v>10.874628118263011</v>
      </c>
      <c r="F18" s="26">
        <v>11.500109350939329</v>
      </c>
      <c r="G18" s="27">
        <v>11.638110663150599</v>
      </c>
      <c r="H18" s="27">
        <v>11.777767991108405</v>
      </c>
      <c r="I18" s="27">
        <v>11.919101207001704</v>
      </c>
      <c r="J18" s="27">
        <v>12.062130421485728</v>
      </c>
      <c r="K18" s="22"/>
    </row>
    <row r="19" spans="1:11" ht="15.75" thickBot="1" x14ac:dyDescent="0.3">
      <c r="A19" s="65"/>
      <c r="B19" s="69"/>
      <c r="C19" s="11" t="s">
        <v>53</v>
      </c>
      <c r="D19" s="14" t="s">
        <v>50</v>
      </c>
      <c r="E19" s="26">
        <v>10.874628118263011</v>
      </c>
      <c r="F19" s="26">
        <v>11.500109350939329</v>
      </c>
      <c r="G19" s="27">
        <v>11.638110663150599</v>
      </c>
      <c r="H19" s="27">
        <v>11.777767991108405</v>
      </c>
      <c r="I19" s="27">
        <v>11.919101207001704</v>
      </c>
      <c r="J19" s="27">
        <v>12.062130421485728</v>
      </c>
    </row>
    <row r="20" spans="1:11" x14ac:dyDescent="0.25">
      <c r="A20" s="64" t="s">
        <v>58</v>
      </c>
      <c r="B20" s="66" t="s">
        <v>36</v>
      </c>
      <c r="C20" s="9" t="s">
        <v>49</v>
      </c>
      <c r="D20" s="13" t="s">
        <v>50</v>
      </c>
      <c r="E20" s="26">
        <v>3.6071937172774868</v>
      </c>
      <c r="F20" s="26">
        <v>3.8146704188481668</v>
      </c>
      <c r="G20" s="27">
        <v>3.8604464638743448</v>
      </c>
      <c r="H20" s="27">
        <v>3.906771821440838</v>
      </c>
      <c r="I20" s="27">
        <v>3.9536530832981271</v>
      </c>
      <c r="J20" s="27">
        <v>4.0010969202977051</v>
      </c>
    </row>
    <row r="21" spans="1:11" ht="15.75" thickBot="1" x14ac:dyDescent="0.3">
      <c r="A21" s="65"/>
      <c r="B21" s="67"/>
      <c r="C21" s="11" t="s">
        <v>53</v>
      </c>
      <c r="D21" s="14" t="s">
        <v>50</v>
      </c>
      <c r="E21" s="26">
        <v>3.6071937172774868</v>
      </c>
      <c r="F21" s="26">
        <v>3.8146704188481668</v>
      </c>
      <c r="G21" s="27">
        <v>3.8604464638743448</v>
      </c>
      <c r="H21" s="27">
        <v>3.906771821440838</v>
      </c>
      <c r="I21" s="27">
        <v>3.9536530832981271</v>
      </c>
      <c r="J21" s="27">
        <v>4.0010969202977051</v>
      </c>
    </row>
    <row r="22" spans="1:11" ht="15" customHeight="1" thickBot="1" x14ac:dyDescent="0.3">
      <c r="A22" s="70" t="s">
        <v>43</v>
      </c>
      <c r="B22" s="71"/>
      <c r="C22" s="19" t="s">
        <v>49</v>
      </c>
      <c r="D22" s="21" t="s">
        <v>50</v>
      </c>
      <c r="E22" s="15">
        <f>E8+E10+E12+E14+E16+E18+E20</f>
        <v>114.82899999999998</v>
      </c>
      <c r="F22" s="15">
        <f>F8+F10+F12+F14+F16+F18+F20</f>
        <v>103.58753229848629</v>
      </c>
      <c r="G22" s="15">
        <f>G8+G10+G12+G14+G16+G18+G20</f>
        <v>104.8305826860681</v>
      </c>
      <c r="H22" s="15">
        <f t="shared" ref="F22:J23" si="1">H8+H10+H12+H14+H16+H18+H20</f>
        <v>106.08854967830095</v>
      </c>
      <c r="I22" s="15">
        <f t="shared" si="1"/>
        <v>107.36161227444053</v>
      </c>
      <c r="J22" s="15">
        <f>J8+J10+J12+J14+J16+J18+J20</f>
        <v>108.64995162173383</v>
      </c>
    </row>
    <row r="23" spans="1:11" ht="15.75" thickBot="1" x14ac:dyDescent="0.3">
      <c r="A23" s="72"/>
      <c r="B23" s="73"/>
      <c r="C23" s="20" t="s">
        <v>53</v>
      </c>
      <c r="D23" s="18" t="s">
        <v>50</v>
      </c>
      <c r="E23" s="15">
        <f>E9+E11+E13+E15+E17+E19+E21</f>
        <v>114.82899999999998</v>
      </c>
      <c r="F23" s="15">
        <f t="shared" si="1"/>
        <v>103.58753229848629</v>
      </c>
      <c r="G23" s="15">
        <f t="shared" si="1"/>
        <v>104.8305826860681</v>
      </c>
      <c r="H23" s="15">
        <f t="shared" si="1"/>
        <v>106.08854967830095</v>
      </c>
      <c r="I23" s="15">
        <f t="shared" si="1"/>
        <v>107.36161227444053</v>
      </c>
      <c r="J23" s="15">
        <f t="shared" si="1"/>
        <v>108.64995162173383</v>
      </c>
    </row>
    <row r="24" spans="1:11" s="22" customFormat="1" ht="15.75" thickBot="1" x14ac:dyDescent="0.3">
      <c r="A24" s="31"/>
      <c r="B24" s="31"/>
      <c r="C24" s="32"/>
      <c r="D24" s="33"/>
      <c r="E24" s="34"/>
      <c r="F24" s="34"/>
      <c r="G24" s="34"/>
      <c r="H24" s="34"/>
      <c r="I24" s="34"/>
      <c r="J24" s="34"/>
    </row>
    <row r="25" spans="1:11" s="22" customFormat="1" ht="15.75" thickBot="1" x14ac:dyDescent="0.3">
      <c r="A25" s="61" t="s">
        <v>62</v>
      </c>
      <c r="B25" s="62"/>
      <c r="C25" s="62"/>
      <c r="D25" s="62"/>
      <c r="E25" s="62"/>
      <c r="F25" s="62"/>
      <c r="G25" s="62"/>
      <c r="H25" s="62"/>
      <c r="I25" s="62"/>
      <c r="J25" s="63"/>
    </row>
    <row r="26" spans="1:11" s="22" customFormat="1" ht="15.75" thickBot="1" x14ac:dyDescent="0.3">
      <c r="A26" s="50" t="s">
        <v>44</v>
      </c>
      <c r="B26" s="51"/>
      <c r="C26" s="54" t="s">
        <v>45</v>
      </c>
      <c r="D26" s="55"/>
      <c r="E26" s="58" t="s">
        <v>46</v>
      </c>
      <c r="F26" s="59"/>
      <c r="G26" s="59"/>
      <c r="H26" s="59"/>
      <c r="I26" s="59"/>
      <c r="J26" s="60"/>
    </row>
    <row r="27" spans="1:11" s="22" customFormat="1" ht="15.75" thickBot="1" x14ac:dyDescent="0.3">
      <c r="A27" s="52"/>
      <c r="B27" s="53"/>
      <c r="C27" s="56"/>
      <c r="D27" s="57"/>
      <c r="E27" s="6" t="s">
        <v>47</v>
      </c>
      <c r="F27" s="7">
        <f>2019+1</f>
        <v>2020</v>
      </c>
      <c r="G27" s="7">
        <f>+F27+1</f>
        <v>2021</v>
      </c>
      <c r="H27" s="7">
        <f t="shared" ref="H27" si="2">+G27+1</f>
        <v>2022</v>
      </c>
      <c r="I27" s="7">
        <f t="shared" ref="I27" si="3">+H27+1</f>
        <v>2023</v>
      </c>
      <c r="J27" s="8">
        <f t="shared" ref="J27" si="4">+I27+1</f>
        <v>2024</v>
      </c>
    </row>
    <row r="28" spans="1:11" s="22" customFormat="1" x14ac:dyDescent="0.25">
      <c r="A28" s="43" t="s">
        <v>62</v>
      </c>
      <c r="B28" s="44"/>
      <c r="C28" s="19" t="s">
        <v>49</v>
      </c>
      <c r="D28" s="17" t="s">
        <v>50</v>
      </c>
      <c r="E28" s="3">
        <v>12.404608214184863</v>
      </c>
      <c r="F28" s="3">
        <v>12.553463512755082</v>
      </c>
      <c r="G28" s="3">
        <v>12.704105074908139</v>
      </c>
      <c r="H28" s="3">
        <v>12.85655433580704</v>
      </c>
      <c r="I28" s="3">
        <v>13.010832987836721</v>
      </c>
      <c r="J28" s="3">
        <v>13.166962983690762</v>
      </c>
    </row>
    <row r="29" spans="1:11" s="22" customFormat="1" ht="15.75" thickBot="1" x14ac:dyDescent="0.3">
      <c r="A29" s="45"/>
      <c r="B29" s="46"/>
      <c r="C29" s="20" t="s">
        <v>53</v>
      </c>
      <c r="D29" s="18" t="s">
        <v>50</v>
      </c>
      <c r="E29" s="3">
        <v>12.404608214184863</v>
      </c>
      <c r="F29" s="3">
        <v>12.553463512755082</v>
      </c>
      <c r="G29" s="3">
        <v>12.704105074908139</v>
      </c>
      <c r="H29" s="3">
        <v>12.85655433580704</v>
      </c>
      <c r="I29" s="3">
        <v>13.010832987836721</v>
      </c>
      <c r="J29" s="3">
        <v>13.166962983690762</v>
      </c>
    </row>
    <row r="30" spans="1:11" s="22" customFormat="1" ht="15.75" thickBot="1" x14ac:dyDescent="0.3">
      <c r="A30" s="31"/>
      <c r="B30" s="31"/>
      <c r="C30" s="32"/>
      <c r="D30" s="33"/>
      <c r="E30" s="34"/>
      <c r="F30" s="34"/>
      <c r="G30" s="34"/>
      <c r="H30" s="34"/>
      <c r="I30" s="34"/>
      <c r="J30" s="34"/>
    </row>
    <row r="31" spans="1:11" ht="15.75" thickBot="1" x14ac:dyDescent="0.3">
      <c r="A31" s="61" t="s">
        <v>63</v>
      </c>
      <c r="B31" s="62"/>
      <c r="C31" s="62"/>
      <c r="D31" s="62"/>
      <c r="E31" s="62"/>
      <c r="F31" s="62"/>
      <c r="G31" s="62"/>
      <c r="H31" s="62"/>
      <c r="I31" s="62"/>
      <c r="J31" s="63"/>
    </row>
    <row r="32" spans="1:11" ht="15.75" thickBot="1" x14ac:dyDescent="0.3">
      <c r="A32" s="50" t="s">
        <v>44</v>
      </c>
      <c r="B32" s="51"/>
      <c r="C32" s="54" t="s">
        <v>45</v>
      </c>
      <c r="D32" s="55"/>
      <c r="E32" s="58" t="s">
        <v>46</v>
      </c>
      <c r="F32" s="59"/>
      <c r="G32" s="59"/>
      <c r="H32" s="59"/>
      <c r="I32" s="59"/>
      <c r="J32" s="60"/>
    </row>
    <row r="33" spans="1:10" ht="15.75" thickBot="1" x14ac:dyDescent="0.3">
      <c r="A33" s="52"/>
      <c r="B33" s="53"/>
      <c r="C33" s="56"/>
      <c r="D33" s="57"/>
      <c r="E33" s="6" t="s">
        <v>47</v>
      </c>
      <c r="F33" s="7">
        <f>2019+1</f>
        <v>2020</v>
      </c>
      <c r="G33" s="7">
        <f>+F33+1</f>
        <v>2021</v>
      </c>
      <c r="H33" s="7">
        <f t="shared" ref="H33" si="5">+G33+1</f>
        <v>2022</v>
      </c>
      <c r="I33" s="7">
        <f t="shared" ref="I33" si="6">+H33+1</f>
        <v>2023</v>
      </c>
      <c r="J33" s="8">
        <f t="shared" ref="J33" si="7">+I33+1</f>
        <v>2024</v>
      </c>
    </row>
    <row r="34" spans="1:10" x14ac:dyDescent="0.25">
      <c r="A34" s="43" t="s">
        <v>63</v>
      </c>
      <c r="B34" s="44"/>
      <c r="C34" s="19" t="s">
        <v>49</v>
      </c>
      <c r="D34" s="17" t="s">
        <v>50</v>
      </c>
      <c r="E34" s="3">
        <v>12.404608214184863</v>
      </c>
      <c r="F34" s="3">
        <v>12.553463512755082</v>
      </c>
      <c r="G34" s="3">
        <v>12.704105074908139</v>
      </c>
      <c r="H34" s="3">
        <v>12.85655433580704</v>
      </c>
      <c r="I34" s="3">
        <v>13.010832987836721</v>
      </c>
      <c r="J34" s="3">
        <v>13.166962983690762</v>
      </c>
    </row>
    <row r="35" spans="1:10" ht="15.75" thickBot="1" x14ac:dyDescent="0.3">
      <c r="A35" s="45"/>
      <c r="B35" s="46"/>
      <c r="C35" s="20" t="s">
        <v>53</v>
      </c>
      <c r="D35" s="18" t="s">
        <v>50</v>
      </c>
      <c r="E35" s="3">
        <v>12.404608214184863</v>
      </c>
      <c r="F35" s="3">
        <v>12.553463512755082</v>
      </c>
      <c r="G35" s="3">
        <v>12.704105074908139</v>
      </c>
      <c r="H35" s="3">
        <v>12.85655433580704</v>
      </c>
      <c r="I35" s="3">
        <v>13.010832987836721</v>
      </c>
      <c r="J35" s="3">
        <v>13.166962983690762</v>
      </c>
    </row>
    <row r="36" spans="1:10" ht="15.75" thickBot="1" x14ac:dyDescent="0.3">
      <c r="A36" s="35"/>
      <c r="B36" s="35"/>
      <c r="C36" s="29"/>
      <c r="D36" s="30"/>
      <c r="E36" s="2"/>
      <c r="F36" s="2"/>
      <c r="G36" s="2"/>
      <c r="H36" s="2"/>
      <c r="I36" s="2"/>
      <c r="J36" s="2"/>
    </row>
    <row r="37" spans="1:10" ht="15.75" thickBot="1" x14ac:dyDescent="0.3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15.75" thickBot="1" x14ac:dyDescent="0.3">
      <c r="A38" s="50" t="s">
        <v>44</v>
      </c>
      <c r="B38" s="51"/>
      <c r="C38" s="54" t="s">
        <v>45</v>
      </c>
      <c r="D38" s="55"/>
      <c r="E38" s="58" t="s">
        <v>46</v>
      </c>
      <c r="F38" s="59"/>
      <c r="G38" s="59"/>
      <c r="H38" s="59"/>
      <c r="I38" s="59"/>
      <c r="J38" s="60"/>
    </row>
    <row r="39" spans="1:10" ht="15.75" thickBot="1" x14ac:dyDescent="0.3">
      <c r="A39" s="52"/>
      <c r="B39" s="53"/>
      <c r="C39" s="56"/>
      <c r="D39" s="57"/>
      <c r="E39" s="6" t="s">
        <v>47</v>
      </c>
      <c r="F39" s="7">
        <f>2019+1</f>
        <v>2020</v>
      </c>
      <c r="G39" s="7">
        <f>+F39+1</f>
        <v>2021</v>
      </c>
      <c r="H39" s="7">
        <f t="shared" ref="H39" si="8">+G39+1</f>
        <v>2022</v>
      </c>
      <c r="I39" s="7">
        <f t="shared" ref="I39" si="9">+H39+1</f>
        <v>2023</v>
      </c>
      <c r="J39" s="8">
        <f t="shared" ref="J39" si="10">+I39+1</f>
        <v>2024</v>
      </c>
    </row>
    <row r="40" spans="1:10" x14ac:dyDescent="0.25">
      <c r="A40" s="43" t="s">
        <v>64</v>
      </c>
      <c r="B40" s="44"/>
      <c r="C40" s="19" t="s">
        <v>49</v>
      </c>
      <c r="D40" s="17" t="s">
        <v>50</v>
      </c>
      <c r="E40" s="3">
        <v>1.6101614085465035</v>
      </c>
      <c r="F40" s="3">
        <v>1.6294833454490616</v>
      </c>
      <c r="G40" s="3">
        <v>1.6490371455944499</v>
      </c>
      <c r="H40" s="3">
        <v>1.6688255913415833</v>
      </c>
      <c r="I40" s="3">
        <v>1.6888514984376823</v>
      </c>
      <c r="J40" s="3">
        <v>1.7091177164189346</v>
      </c>
    </row>
    <row r="41" spans="1:10" ht="15.75" thickBot="1" x14ac:dyDescent="0.3">
      <c r="A41" s="45"/>
      <c r="B41" s="46"/>
      <c r="C41" s="20" t="s">
        <v>53</v>
      </c>
      <c r="D41" s="18" t="s">
        <v>50</v>
      </c>
      <c r="E41" s="3">
        <v>1.6101614085465035</v>
      </c>
      <c r="F41" s="3">
        <v>1.6294833454490616</v>
      </c>
      <c r="G41" s="3">
        <v>1.6490371455944499</v>
      </c>
      <c r="H41" s="3">
        <v>1.6688255913415833</v>
      </c>
      <c r="I41" s="3">
        <v>1.6888514984376823</v>
      </c>
      <c r="J41" s="3">
        <v>1.7091177164189346</v>
      </c>
    </row>
    <row r="42" spans="1:10" ht="15.75" thickBot="1" x14ac:dyDescent="0.3">
      <c r="A42" s="35"/>
      <c r="B42" s="35"/>
      <c r="C42" s="29"/>
      <c r="D42" s="30"/>
      <c r="E42" s="2"/>
      <c r="F42" s="2"/>
      <c r="G42" s="2"/>
      <c r="H42" s="2"/>
      <c r="I42" s="2"/>
      <c r="J42" s="2"/>
    </row>
    <row r="43" spans="1:10" ht="15.75" thickBot="1" x14ac:dyDescent="0.3">
      <c r="A43" s="61" t="s">
        <v>65</v>
      </c>
      <c r="B43" s="62"/>
      <c r="C43" s="62"/>
      <c r="D43" s="62"/>
      <c r="E43" s="62"/>
      <c r="F43" s="62"/>
      <c r="G43" s="62"/>
      <c r="H43" s="62"/>
      <c r="I43" s="62"/>
      <c r="J43" s="63"/>
    </row>
    <row r="44" spans="1:10" ht="15.75" thickBot="1" x14ac:dyDescent="0.3">
      <c r="A44" s="50" t="s">
        <v>44</v>
      </c>
      <c r="B44" s="51"/>
      <c r="C44" s="54" t="s">
        <v>45</v>
      </c>
      <c r="D44" s="55"/>
      <c r="E44" s="58" t="s">
        <v>46</v>
      </c>
      <c r="F44" s="59"/>
      <c r="G44" s="59"/>
      <c r="H44" s="59"/>
      <c r="I44" s="59"/>
      <c r="J44" s="60"/>
    </row>
    <row r="45" spans="1:10" ht="15.75" thickBot="1" x14ac:dyDescent="0.3">
      <c r="A45" s="52"/>
      <c r="B45" s="53"/>
      <c r="C45" s="56"/>
      <c r="D45" s="57"/>
      <c r="E45" s="6" t="s">
        <v>47</v>
      </c>
      <c r="F45" s="7">
        <f>2019+1</f>
        <v>2020</v>
      </c>
      <c r="G45" s="7">
        <f>+F45+1</f>
        <v>2021</v>
      </c>
      <c r="H45" s="7">
        <f t="shared" ref="H45" si="11">+G45+1</f>
        <v>2022</v>
      </c>
      <c r="I45" s="7">
        <f t="shared" ref="I45" si="12">+H45+1</f>
        <v>2023</v>
      </c>
      <c r="J45" s="8">
        <f t="shared" ref="J45" si="13">+I45+1</f>
        <v>2024</v>
      </c>
    </row>
    <row r="46" spans="1:10" x14ac:dyDescent="0.25">
      <c r="A46" s="43" t="s">
        <v>65</v>
      </c>
      <c r="B46" s="44"/>
      <c r="C46" s="19" t="s">
        <v>49</v>
      </c>
      <c r="D46" s="17" t="s">
        <v>50</v>
      </c>
      <c r="E46" s="3">
        <v>2.4557875105740119</v>
      </c>
      <c r="F46" s="3">
        <v>2.4852569607008994</v>
      </c>
      <c r="G46" s="3">
        <v>2.5150800442293102</v>
      </c>
      <c r="H46" s="3">
        <v>2.5452610047600621</v>
      </c>
      <c r="I46" s="3">
        <v>2.5758041368171831</v>
      </c>
      <c r="J46" s="3">
        <v>2.6067137864589891</v>
      </c>
    </row>
    <row r="47" spans="1:10" ht="15.75" thickBot="1" x14ac:dyDescent="0.3">
      <c r="A47" s="45"/>
      <c r="B47" s="46"/>
      <c r="C47" s="20" t="s">
        <v>53</v>
      </c>
      <c r="D47" s="18" t="s">
        <v>50</v>
      </c>
      <c r="E47" s="3">
        <v>2.4557875105740119</v>
      </c>
      <c r="F47" s="3">
        <v>2.4852569607008994</v>
      </c>
      <c r="G47" s="3">
        <v>2.5150800442293102</v>
      </c>
      <c r="H47" s="3">
        <v>2.5452610047600621</v>
      </c>
      <c r="I47" s="3">
        <v>2.5758041368171831</v>
      </c>
      <c r="J47" s="3">
        <v>2.6067137864589891</v>
      </c>
    </row>
    <row r="48" spans="1:10" ht="15.75" thickBot="1" x14ac:dyDescent="0.3">
      <c r="A48" s="35"/>
      <c r="B48" s="35"/>
      <c r="C48" s="29"/>
      <c r="D48" s="30"/>
      <c r="E48" s="2"/>
      <c r="F48" s="2"/>
      <c r="G48" s="2"/>
      <c r="H48" s="2"/>
      <c r="I48" s="2"/>
      <c r="J48" s="2"/>
    </row>
    <row r="49" spans="1:10" ht="15.75" thickBot="1" x14ac:dyDescent="0.3">
      <c r="A49" s="61" t="s">
        <v>70</v>
      </c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15.75" thickBot="1" x14ac:dyDescent="0.3">
      <c r="A50" s="50" t="s">
        <v>44</v>
      </c>
      <c r="B50" s="51"/>
      <c r="C50" s="54" t="s">
        <v>45</v>
      </c>
      <c r="D50" s="55"/>
      <c r="E50" s="58" t="s">
        <v>46</v>
      </c>
      <c r="F50" s="59"/>
      <c r="G50" s="59"/>
      <c r="H50" s="59"/>
      <c r="I50" s="59"/>
      <c r="J50" s="60"/>
    </row>
    <row r="51" spans="1:10" ht="15.75" thickBot="1" x14ac:dyDescent="0.3">
      <c r="A51" s="52"/>
      <c r="B51" s="53"/>
      <c r="C51" s="56"/>
      <c r="D51" s="57"/>
      <c r="E51" s="6" t="s">
        <v>47</v>
      </c>
      <c r="F51" s="7">
        <f>2019+1</f>
        <v>2020</v>
      </c>
      <c r="G51" s="7">
        <f>+F51+1</f>
        <v>2021</v>
      </c>
      <c r="H51" s="7">
        <f t="shared" ref="H51" si="14">+G51+1</f>
        <v>2022</v>
      </c>
      <c r="I51" s="7">
        <f t="shared" ref="I51" si="15">+H51+1</f>
        <v>2023</v>
      </c>
      <c r="J51" s="8">
        <f t="shared" ref="J51" si="16">+I51+1</f>
        <v>2024</v>
      </c>
    </row>
    <row r="52" spans="1:10" x14ac:dyDescent="0.25">
      <c r="A52" s="43" t="s">
        <v>66</v>
      </c>
      <c r="B52" s="44"/>
      <c r="C52" s="19" t="s">
        <v>49</v>
      </c>
      <c r="D52" s="17" t="s">
        <v>50</v>
      </c>
      <c r="E52" s="3">
        <v>7.5659662143999995</v>
      </c>
      <c r="F52" s="3">
        <v>7.6567578089728006</v>
      </c>
      <c r="G52" s="3">
        <v>7.7486389026804723</v>
      </c>
      <c r="H52" s="3">
        <v>7.8416225695126398</v>
      </c>
      <c r="I52" s="3">
        <v>7.935722040346791</v>
      </c>
      <c r="J52" s="3">
        <v>8.0309507048309516</v>
      </c>
    </row>
    <row r="53" spans="1:10" ht="15.75" thickBot="1" x14ac:dyDescent="0.3">
      <c r="A53" s="45"/>
      <c r="B53" s="46"/>
      <c r="C53" s="20" t="s">
        <v>53</v>
      </c>
      <c r="D53" s="18" t="s">
        <v>50</v>
      </c>
      <c r="E53" s="3">
        <v>7.5659662143999995</v>
      </c>
      <c r="F53" s="3">
        <v>7.6567578089728006</v>
      </c>
      <c r="G53" s="3">
        <v>7.7486389026804723</v>
      </c>
      <c r="H53" s="3">
        <v>7.8416225695126398</v>
      </c>
      <c r="I53" s="3">
        <v>7.935722040346791</v>
      </c>
      <c r="J53" s="3">
        <v>8.0309507048309516</v>
      </c>
    </row>
    <row r="54" spans="1:10" ht="15.75" thickBot="1" x14ac:dyDescent="0.3">
      <c r="A54" s="35"/>
      <c r="B54" s="35"/>
      <c r="C54" s="29"/>
      <c r="D54" s="30"/>
      <c r="E54" s="2"/>
      <c r="F54" s="2"/>
      <c r="G54" s="2"/>
      <c r="H54" s="2"/>
      <c r="I54" s="2"/>
      <c r="J54" s="2"/>
    </row>
    <row r="55" spans="1:10" ht="15.75" thickBot="1" x14ac:dyDescent="0.3">
      <c r="A55" s="61" t="s">
        <v>67</v>
      </c>
      <c r="B55" s="62"/>
      <c r="C55" s="62"/>
      <c r="D55" s="62"/>
      <c r="E55" s="62"/>
      <c r="F55" s="62"/>
      <c r="G55" s="62"/>
      <c r="H55" s="62"/>
      <c r="I55" s="62"/>
      <c r="J55" s="63"/>
    </row>
    <row r="56" spans="1:10" ht="15.75" thickBot="1" x14ac:dyDescent="0.3">
      <c r="A56" s="50" t="s">
        <v>44</v>
      </c>
      <c r="B56" s="51"/>
      <c r="C56" s="54" t="s">
        <v>45</v>
      </c>
      <c r="D56" s="55"/>
      <c r="E56" s="58" t="s">
        <v>46</v>
      </c>
      <c r="F56" s="59"/>
      <c r="G56" s="59"/>
      <c r="H56" s="59"/>
      <c r="I56" s="59"/>
      <c r="J56" s="60"/>
    </row>
    <row r="57" spans="1:10" ht="15.75" thickBot="1" x14ac:dyDescent="0.3">
      <c r="A57" s="52"/>
      <c r="B57" s="53"/>
      <c r="C57" s="56"/>
      <c r="D57" s="57"/>
      <c r="E57" s="6" t="s">
        <v>47</v>
      </c>
      <c r="F57" s="7">
        <f>2019+1</f>
        <v>2020</v>
      </c>
      <c r="G57" s="7">
        <f>+F57+1</f>
        <v>2021</v>
      </c>
      <c r="H57" s="7">
        <f t="shared" ref="H57" si="17">+G57+1</f>
        <v>2022</v>
      </c>
      <c r="I57" s="7">
        <f t="shared" ref="I57" si="18">+H57+1</f>
        <v>2023</v>
      </c>
      <c r="J57" s="8">
        <f t="shared" ref="J57" si="19">+I57+1</f>
        <v>2024</v>
      </c>
    </row>
    <row r="58" spans="1:10" x14ac:dyDescent="0.25">
      <c r="A58" s="43" t="s">
        <v>67</v>
      </c>
      <c r="B58" s="44"/>
      <c r="C58" s="19" t="s">
        <v>49</v>
      </c>
      <c r="D58" s="17" t="s">
        <v>50</v>
      </c>
      <c r="E58" s="3">
        <v>5.6744746608000005</v>
      </c>
      <c r="F58" s="3">
        <v>5.7425683567296</v>
      </c>
      <c r="G58" s="3">
        <v>5.811479177010356</v>
      </c>
      <c r="H58" s="3">
        <v>5.8812169271344796</v>
      </c>
      <c r="I58" s="3">
        <v>5.9517915302600928</v>
      </c>
      <c r="J58" s="3">
        <v>6.0232130286232142</v>
      </c>
    </row>
    <row r="59" spans="1:10" ht="15.75" thickBot="1" x14ac:dyDescent="0.3">
      <c r="A59" s="45"/>
      <c r="B59" s="46"/>
      <c r="C59" s="20" t="s">
        <v>53</v>
      </c>
      <c r="D59" s="18" t="s">
        <v>50</v>
      </c>
      <c r="E59" s="3">
        <v>5.6744746608000005</v>
      </c>
      <c r="F59" s="3">
        <v>5.7425683567296</v>
      </c>
      <c r="G59" s="3">
        <v>5.811479177010356</v>
      </c>
      <c r="H59" s="3">
        <v>5.8812169271344796</v>
      </c>
      <c r="I59" s="3">
        <v>5.9517915302600928</v>
      </c>
      <c r="J59" s="3">
        <v>6.0232130286232142</v>
      </c>
    </row>
    <row r="60" spans="1:10" ht="15.75" thickBot="1" x14ac:dyDescent="0.3">
      <c r="A60" s="35"/>
      <c r="B60" s="35"/>
      <c r="C60" s="29"/>
      <c r="D60" s="30"/>
      <c r="E60" s="2"/>
      <c r="F60" s="2"/>
      <c r="G60" s="2"/>
      <c r="H60" s="2"/>
      <c r="I60" s="2"/>
      <c r="J60" s="2"/>
    </row>
    <row r="61" spans="1:10" ht="15.75" thickBot="1" x14ac:dyDescent="0.3">
      <c r="A61" s="61" t="s">
        <v>69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15.75" thickBot="1" x14ac:dyDescent="0.3">
      <c r="A62" s="50" t="s">
        <v>44</v>
      </c>
      <c r="B62" s="51"/>
      <c r="C62" s="54" t="s">
        <v>45</v>
      </c>
      <c r="D62" s="55"/>
      <c r="E62" s="58" t="s">
        <v>46</v>
      </c>
      <c r="F62" s="59"/>
      <c r="G62" s="59"/>
      <c r="H62" s="59"/>
      <c r="I62" s="59"/>
      <c r="J62" s="60"/>
    </row>
    <row r="63" spans="1:10" ht="15.75" thickBot="1" x14ac:dyDescent="0.3">
      <c r="A63" s="52"/>
      <c r="B63" s="53"/>
      <c r="C63" s="56"/>
      <c r="D63" s="57"/>
      <c r="E63" s="6" t="s">
        <v>47</v>
      </c>
      <c r="F63" s="7">
        <f>2019+1</f>
        <v>2020</v>
      </c>
      <c r="G63" s="7">
        <f>+F63+1</f>
        <v>2021</v>
      </c>
      <c r="H63" s="7">
        <f t="shared" ref="H63" si="20">+G63+1</f>
        <v>2022</v>
      </c>
      <c r="I63" s="7">
        <f t="shared" ref="I63" si="21">+H63+1</f>
        <v>2023</v>
      </c>
      <c r="J63" s="8">
        <f t="shared" ref="J63" si="22">+I63+1</f>
        <v>2024</v>
      </c>
    </row>
    <row r="64" spans="1:10" x14ac:dyDescent="0.25">
      <c r="A64" s="43" t="s">
        <v>67</v>
      </c>
      <c r="B64" s="44"/>
      <c r="C64" s="19" t="s">
        <v>49</v>
      </c>
      <c r="D64" s="17" t="s">
        <v>50</v>
      </c>
      <c r="E64" s="3">
        <v>2.8372373304000003</v>
      </c>
      <c r="F64" s="3">
        <v>2.8712841783648</v>
      </c>
      <c r="G64" s="3">
        <v>2.905739588505178</v>
      </c>
      <c r="H64" s="3">
        <v>2.9406084635672398</v>
      </c>
      <c r="I64" s="3">
        <v>2.9758957651300464</v>
      </c>
      <c r="J64" s="3">
        <v>3.0116065143116071</v>
      </c>
    </row>
    <row r="65" spans="1:10" ht="15.75" thickBot="1" x14ac:dyDescent="0.3">
      <c r="A65" s="45"/>
      <c r="B65" s="46"/>
      <c r="C65" s="20" t="s">
        <v>53</v>
      </c>
      <c r="D65" s="18" t="s">
        <v>50</v>
      </c>
      <c r="E65" s="3">
        <v>2.8372373304000003</v>
      </c>
      <c r="F65" s="3">
        <v>2.8712841783648</v>
      </c>
      <c r="G65" s="3">
        <v>2.905739588505178</v>
      </c>
      <c r="H65" s="3">
        <v>2.9406084635672398</v>
      </c>
      <c r="I65" s="3">
        <v>2.9758957651300464</v>
      </c>
      <c r="J65" s="3">
        <v>3.0116065143116071</v>
      </c>
    </row>
    <row r="66" spans="1:10" ht="15.75" thickBot="1" x14ac:dyDescent="0.3">
      <c r="A66" s="35"/>
      <c r="B66" s="35"/>
      <c r="C66" s="29"/>
      <c r="D66" s="30"/>
      <c r="E66" s="2"/>
      <c r="F66" s="2"/>
      <c r="G66" s="2"/>
      <c r="H66" s="2"/>
      <c r="I66" s="2"/>
      <c r="J66" s="2"/>
    </row>
    <row r="67" spans="1:10" ht="15.75" thickBot="1" x14ac:dyDescent="0.3">
      <c r="A67" s="89" t="s">
        <v>68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5.75" thickBot="1" x14ac:dyDescent="0.3">
      <c r="A68" s="50" t="s">
        <v>44</v>
      </c>
      <c r="B68" s="51"/>
      <c r="C68" s="54" t="s">
        <v>45</v>
      </c>
      <c r="D68" s="55"/>
      <c r="E68" s="58" t="s">
        <v>46</v>
      </c>
      <c r="F68" s="59"/>
      <c r="G68" s="59"/>
      <c r="H68" s="59"/>
      <c r="I68" s="59"/>
      <c r="J68" s="60"/>
    </row>
    <row r="69" spans="1:10" ht="15.75" thickBot="1" x14ac:dyDescent="0.3">
      <c r="A69" s="52"/>
      <c r="B69" s="53"/>
      <c r="C69" s="56"/>
      <c r="D69" s="57"/>
      <c r="E69" s="6" t="s">
        <v>47</v>
      </c>
      <c r="F69" s="7">
        <f>2019+1</f>
        <v>2020</v>
      </c>
      <c r="G69" s="7">
        <f>+F69+1</f>
        <v>2021</v>
      </c>
      <c r="H69" s="7">
        <f t="shared" ref="H69" si="23">+G69+1</f>
        <v>2022</v>
      </c>
      <c r="I69" s="7">
        <f t="shared" ref="I69" si="24">+H69+1</f>
        <v>2023</v>
      </c>
      <c r="J69" s="8">
        <f t="shared" ref="J69" si="25">+I69+1</f>
        <v>2024</v>
      </c>
    </row>
    <row r="70" spans="1:10" ht="20.25" customHeight="1" x14ac:dyDescent="0.25">
      <c r="A70" s="43" t="s">
        <v>68</v>
      </c>
      <c r="B70" s="44"/>
      <c r="C70" s="19" t="s">
        <v>49</v>
      </c>
      <c r="D70" s="17" t="s">
        <v>50</v>
      </c>
      <c r="E70" s="3">
        <f>+E22+E28+E34+E40+E46+E52+E58+E64</f>
        <v>159.7818435530902</v>
      </c>
      <c r="F70" s="3">
        <f t="shared" ref="F70:J71" si="26">+F22+F28+F34+F40+F46+F52+F58+F64</f>
        <v>149.07980997421362</v>
      </c>
      <c r="G70" s="3">
        <f t="shared" si="26"/>
        <v>150.86876769390418</v>
      </c>
      <c r="H70" s="3">
        <f t="shared" si="26"/>
        <v>152.67919290623101</v>
      </c>
      <c r="I70" s="3">
        <f t="shared" si="26"/>
        <v>154.51134322110579</v>
      </c>
      <c r="J70" s="3">
        <f t="shared" si="26"/>
        <v>156.36547933975908</v>
      </c>
    </row>
    <row r="71" spans="1:10" ht="24" customHeight="1" thickBot="1" x14ac:dyDescent="0.3">
      <c r="A71" s="45"/>
      <c r="B71" s="46"/>
      <c r="C71" s="20" t="s">
        <v>53</v>
      </c>
      <c r="D71" s="18" t="s">
        <v>50</v>
      </c>
      <c r="E71" s="3">
        <f>+E23+E29+E35+E41+E47+E53+E59+E65</f>
        <v>159.7818435530902</v>
      </c>
      <c r="F71" s="3">
        <f t="shared" si="26"/>
        <v>149.07980997421362</v>
      </c>
      <c r="G71" s="3">
        <f t="shared" si="26"/>
        <v>150.86876769390418</v>
      </c>
      <c r="H71" s="3">
        <f t="shared" si="26"/>
        <v>152.67919290623101</v>
      </c>
      <c r="I71" s="3">
        <f t="shared" si="26"/>
        <v>154.51134322110579</v>
      </c>
      <c r="J71" s="3">
        <f t="shared" si="26"/>
        <v>156.36547933975908</v>
      </c>
    </row>
    <row r="72" spans="1:10" ht="15.75" thickBot="1" x14ac:dyDescent="0.3"/>
    <row r="73" spans="1:10" ht="15.75" thickBot="1" x14ac:dyDescent="0.3">
      <c r="A73" s="61" t="s">
        <v>33</v>
      </c>
      <c r="B73" s="62"/>
      <c r="C73" s="62"/>
      <c r="D73" s="62"/>
      <c r="E73" s="62"/>
      <c r="F73" s="62"/>
      <c r="G73" s="62"/>
      <c r="H73" s="62"/>
      <c r="I73" s="62"/>
      <c r="J73" s="63"/>
    </row>
    <row r="74" spans="1:10" ht="15.75" customHeight="1" thickBot="1" x14ac:dyDescent="0.3">
      <c r="A74" s="50" t="s">
        <v>44</v>
      </c>
      <c r="B74" s="51"/>
      <c r="C74" s="54" t="s">
        <v>45</v>
      </c>
      <c r="D74" s="55"/>
      <c r="E74" s="58" t="s">
        <v>46</v>
      </c>
      <c r="F74" s="59"/>
      <c r="G74" s="59"/>
      <c r="H74" s="59"/>
      <c r="I74" s="59"/>
      <c r="J74" s="60"/>
    </row>
    <row r="75" spans="1:10" ht="39" customHeight="1" thickBot="1" x14ac:dyDescent="0.3">
      <c r="A75" s="52"/>
      <c r="B75" s="53"/>
      <c r="C75" s="56"/>
      <c r="D75" s="57"/>
      <c r="E75" s="6" t="s">
        <v>47</v>
      </c>
      <c r="F75" s="7">
        <f>2019+1</f>
        <v>2020</v>
      </c>
      <c r="G75" s="7">
        <f>+F75+1</f>
        <v>2021</v>
      </c>
      <c r="H75" s="7">
        <f t="shared" ref="H75" si="27">+G75+1</f>
        <v>2022</v>
      </c>
      <c r="I75" s="7">
        <f t="shared" ref="I75" si="28">+H75+1</f>
        <v>2023</v>
      </c>
      <c r="J75" s="8">
        <f t="shared" ref="J75" si="29">+I75+1</f>
        <v>2024</v>
      </c>
    </row>
    <row r="76" spans="1:10" ht="20.25" customHeight="1" x14ac:dyDescent="0.25">
      <c r="A76" s="64" t="s">
        <v>48</v>
      </c>
      <c r="B76" s="66" t="s">
        <v>32</v>
      </c>
      <c r="C76" s="9" t="s">
        <v>49</v>
      </c>
      <c r="D76" s="10" t="s">
        <v>50</v>
      </c>
      <c r="E76" s="5">
        <v>1.2775000000000001</v>
      </c>
      <c r="F76" s="5">
        <v>1.2928299999999999</v>
      </c>
      <c r="G76" s="5">
        <v>1.30834396</v>
      </c>
      <c r="H76" s="5">
        <v>1.3240440875200001</v>
      </c>
      <c r="I76" s="5">
        <v>1.3399326165702399</v>
      </c>
      <c r="J76" s="5">
        <v>1.3560118079690828</v>
      </c>
    </row>
    <row r="77" spans="1:10" ht="20.25" customHeight="1" thickBot="1" x14ac:dyDescent="0.3">
      <c r="A77" s="65"/>
      <c r="B77" s="67"/>
      <c r="C77" s="11" t="s">
        <v>51</v>
      </c>
      <c r="D77" s="12" t="s">
        <v>50</v>
      </c>
      <c r="E77" s="5">
        <v>1.2775000000000001</v>
      </c>
      <c r="F77" s="5">
        <v>1.2928299999999999</v>
      </c>
      <c r="G77" s="5">
        <v>1.30834396</v>
      </c>
      <c r="H77" s="5">
        <v>1.3240440875200001</v>
      </c>
      <c r="I77" s="5">
        <v>1.3399326165702399</v>
      </c>
      <c r="J77" s="5">
        <v>1.3560118079690828</v>
      </c>
    </row>
    <row r="78" spans="1:10" ht="20.25" customHeight="1" x14ac:dyDescent="0.25">
      <c r="A78" s="64" t="s">
        <v>52</v>
      </c>
      <c r="B78" s="66" t="s">
        <v>31</v>
      </c>
      <c r="C78" s="9" t="s">
        <v>49</v>
      </c>
      <c r="D78" s="13" t="s">
        <v>50</v>
      </c>
      <c r="E78" s="3">
        <v>6.5931493041523792</v>
      </c>
      <c r="F78" s="3">
        <v>6.61</v>
      </c>
      <c r="G78" s="42">
        <v>1.2397285776547566</v>
      </c>
      <c r="H78" s="42">
        <v>1.2546053205866137</v>
      </c>
      <c r="I78" s="42">
        <v>1.2696605844336533</v>
      </c>
      <c r="J78" s="42">
        <v>1.2848965114468567</v>
      </c>
    </row>
    <row r="79" spans="1:10" ht="20.25" customHeight="1" thickBot="1" x14ac:dyDescent="0.3">
      <c r="A79" s="65"/>
      <c r="B79" s="67"/>
      <c r="C79" s="11" t="s">
        <v>53</v>
      </c>
      <c r="D79" s="14" t="s">
        <v>50</v>
      </c>
      <c r="E79" s="3">
        <v>6.5931493041523792</v>
      </c>
      <c r="F79" s="3">
        <v>6.61</v>
      </c>
      <c r="G79" s="42">
        <v>1.2397285776547566</v>
      </c>
      <c r="H79" s="42">
        <v>1.2546053205866137</v>
      </c>
      <c r="I79" s="42">
        <v>1.2696605844336533</v>
      </c>
      <c r="J79" s="42">
        <v>1.2848965114468567</v>
      </c>
    </row>
    <row r="80" spans="1:10" ht="24" customHeight="1" x14ac:dyDescent="0.25">
      <c r="A80" s="64" t="s">
        <v>54</v>
      </c>
      <c r="B80" s="66" t="s">
        <v>30</v>
      </c>
      <c r="C80" s="9" t="s">
        <v>49</v>
      </c>
      <c r="D80" s="13" t="s">
        <v>50</v>
      </c>
      <c r="E80" s="3">
        <v>6.6116175094861394</v>
      </c>
      <c r="F80" s="3">
        <v>1.228459690438555</v>
      </c>
      <c r="G80" s="3">
        <v>1.2432012067238178</v>
      </c>
      <c r="H80" s="3">
        <v>1.2581196212045034</v>
      </c>
      <c r="I80" s="3">
        <v>1.2732170566589576</v>
      </c>
      <c r="J80" s="3">
        <v>1.288495661338865</v>
      </c>
    </row>
    <row r="81" spans="1:10" ht="27" customHeight="1" thickBot="1" x14ac:dyDescent="0.3">
      <c r="A81" s="65"/>
      <c r="B81" s="67"/>
      <c r="C81" s="11" t="s">
        <v>53</v>
      </c>
      <c r="D81" s="14" t="s">
        <v>50</v>
      </c>
      <c r="E81" s="3">
        <v>6.6116175094861394</v>
      </c>
      <c r="F81" s="3">
        <v>1.228459690438555</v>
      </c>
      <c r="G81" s="3">
        <v>1.2432012067238178</v>
      </c>
      <c r="H81" s="3">
        <v>1.2581196212045034</v>
      </c>
      <c r="I81" s="3">
        <v>1.2732170566589576</v>
      </c>
      <c r="J81" s="3">
        <v>1.288495661338865</v>
      </c>
    </row>
    <row r="82" spans="1:10" ht="20.25" customHeight="1" x14ac:dyDescent="0.25">
      <c r="A82" s="64" t="s">
        <v>55</v>
      </c>
      <c r="B82" s="66" t="s">
        <v>29</v>
      </c>
      <c r="C82" s="9" t="s">
        <v>49</v>
      </c>
      <c r="D82" s="13" t="s">
        <v>50</v>
      </c>
      <c r="E82" s="3">
        <v>1.2927743733632118</v>
      </c>
      <c r="F82" s="3">
        <v>1.3082876658435703</v>
      </c>
      <c r="G82" s="42">
        <v>0.24308403483426605</v>
      </c>
      <c r="H82" s="42">
        <v>0.2460010432522772</v>
      </c>
      <c r="I82" s="42">
        <v>0.24895305577130455</v>
      </c>
      <c r="J82" s="42">
        <v>0.25194049244056027</v>
      </c>
    </row>
    <row r="83" spans="1:10" ht="20.25" customHeight="1" thickBot="1" x14ac:dyDescent="0.3">
      <c r="A83" s="65"/>
      <c r="B83" s="67"/>
      <c r="C83" s="11" t="s">
        <v>53</v>
      </c>
      <c r="D83" s="14" t="s">
        <v>50</v>
      </c>
      <c r="E83" s="3">
        <v>1.2927743733632118</v>
      </c>
      <c r="F83" s="3">
        <v>1.3082876658435703</v>
      </c>
      <c r="G83" s="42">
        <v>0.24308403483426605</v>
      </c>
      <c r="H83" s="42">
        <v>0.2460010432522772</v>
      </c>
      <c r="I83" s="42">
        <v>0.24895305577130455</v>
      </c>
      <c r="J83" s="42">
        <v>0.25194049244056027</v>
      </c>
    </row>
    <row r="84" spans="1:10" ht="20.25" customHeight="1" x14ac:dyDescent="0.25">
      <c r="A84" s="64" t="s">
        <v>56</v>
      </c>
      <c r="B84" s="66" t="s">
        <v>28</v>
      </c>
      <c r="C84" s="9" t="s">
        <v>49</v>
      </c>
      <c r="D84" s="13" t="s">
        <v>50</v>
      </c>
      <c r="E84" s="3">
        <v>5.8174846801344522</v>
      </c>
      <c r="F84" s="3">
        <v>5.8872944962960663</v>
      </c>
      <c r="G84" s="3">
        <v>5.9579420302516182</v>
      </c>
      <c r="H84" s="3">
        <v>6.0294373346146388</v>
      </c>
      <c r="I84" s="3">
        <v>6.1017905826300138</v>
      </c>
      <c r="J84" s="3">
        <v>6.175012069621574</v>
      </c>
    </row>
    <row r="85" spans="1:10" ht="20.25" customHeight="1" thickBot="1" x14ac:dyDescent="0.3">
      <c r="A85" s="65"/>
      <c r="B85" s="67"/>
      <c r="C85" s="11" t="s">
        <v>53</v>
      </c>
      <c r="D85" s="14" t="s">
        <v>50</v>
      </c>
      <c r="E85" s="3">
        <v>5.8174846801344522</v>
      </c>
      <c r="F85" s="3">
        <v>5.8872944962960663</v>
      </c>
      <c r="G85" s="3">
        <v>5.9579420302516182</v>
      </c>
      <c r="H85" s="3">
        <v>6.0294373346146388</v>
      </c>
      <c r="I85" s="3">
        <v>6.1017905826300138</v>
      </c>
      <c r="J85" s="3">
        <v>6.175012069621574</v>
      </c>
    </row>
    <row r="86" spans="1:10" ht="20.25" customHeight="1" x14ac:dyDescent="0.25">
      <c r="A86" s="64" t="s">
        <v>57</v>
      </c>
      <c r="B86" s="68" t="s">
        <v>27</v>
      </c>
      <c r="C86" s="9" t="s">
        <v>49</v>
      </c>
      <c r="D86" s="13" t="s">
        <v>50</v>
      </c>
      <c r="E86" s="3">
        <v>7.1287272588314226</v>
      </c>
      <c r="F86" s="3">
        <v>7.2142719859374012</v>
      </c>
      <c r="G86" s="3">
        <v>7.3008432497686488</v>
      </c>
      <c r="H86" s="3">
        <v>7.3884533687658722</v>
      </c>
      <c r="I86" s="3">
        <v>7.4771148091910629</v>
      </c>
      <c r="J86" s="3">
        <v>7.5668401869013548</v>
      </c>
    </row>
    <row r="87" spans="1:10" ht="20.25" customHeight="1" thickBot="1" x14ac:dyDescent="0.3">
      <c r="A87" s="65"/>
      <c r="B87" s="69"/>
      <c r="C87" s="11" t="s">
        <v>53</v>
      </c>
      <c r="D87" s="14" t="s">
        <v>50</v>
      </c>
      <c r="E87" s="3">
        <v>7.1287272588314226</v>
      </c>
      <c r="F87" s="3">
        <v>7.2142719859374012</v>
      </c>
      <c r="G87" s="3">
        <v>7.3008432497686488</v>
      </c>
      <c r="H87" s="3">
        <v>7.3884533687658722</v>
      </c>
      <c r="I87" s="3">
        <v>7.4771148091910629</v>
      </c>
      <c r="J87" s="3">
        <v>7.5668401869013548</v>
      </c>
    </row>
    <row r="88" spans="1:10" ht="20.25" customHeight="1" x14ac:dyDescent="0.25">
      <c r="A88" s="64" t="s">
        <v>58</v>
      </c>
      <c r="B88" s="68" t="s">
        <v>26</v>
      </c>
      <c r="C88" s="9" t="s">
        <v>49</v>
      </c>
      <c r="D88" s="13" t="s">
        <v>50</v>
      </c>
      <c r="E88" s="3">
        <v>3.5643636294157113</v>
      </c>
      <c r="F88" s="3">
        <v>3.6071359929687006</v>
      </c>
      <c r="G88" s="3">
        <v>3.6504216248843244</v>
      </c>
      <c r="H88" s="3">
        <v>3.6942266843829361</v>
      </c>
      <c r="I88" s="3">
        <v>3.7385574045955314</v>
      </c>
      <c r="J88" s="3">
        <v>3.7834200934506774</v>
      </c>
    </row>
    <row r="89" spans="1:10" ht="20.25" customHeight="1" thickBot="1" x14ac:dyDescent="0.3">
      <c r="A89" s="65"/>
      <c r="B89" s="69"/>
      <c r="C89" s="11" t="s">
        <v>53</v>
      </c>
      <c r="D89" s="14" t="s">
        <v>50</v>
      </c>
      <c r="E89" s="3">
        <v>3.5643636294157113</v>
      </c>
      <c r="F89" s="3">
        <v>3.6071359929687006</v>
      </c>
      <c r="G89" s="3">
        <v>3.6504216248843244</v>
      </c>
      <c r="H89" s="3">
        <v>3.6942266843829361</v>
      </c>
      <c r="I89" s="3">
        <v>3.7385574045955314</v>
      </c>
      <c r="J89" s="3">
        <v>3.7834200934506774</v>
      </c>
    </row>
    <row r="90" spans="1:10" ht="20.25" customHeight="1" x14ac:dyDescent="0.25">
      <c r="A90" s="64" t="s">
        <v>59</v>
      </c>
      <c r="B90" s="66" t="s">
        <v>25</v>
      </c>
      <c r="C90" s="9" t="s">
        <v>49</v>
      </c>
      <c r="D90" s="13" t="s">
        <v>50</v>
      </c>
      <c r="E90" s="3">
        <v>3.5643636294157099</v>
      </c>
      <c r="F90" s="3">
        <v>3.6071359929687006</v>
      </c>
      <c r="G90" s="3">
        <v>3.6504216248843244</v>
      </c>
      <c r="H90" s="3">
        <v>3.6942266843829361</v>
      </c>
      <c r="I90" s="3">
        <v>3.7385574045955314</v>
      </c>
      <c r="J90" s="3">
        <v>3.7834200934506774</v>
      </c>
    </row>
    <row r="91" spans="1:10" ht="20.25" customHeight="1" thickBot="1" x14ac:dyDescent="0.3">
      <c r="A91" s="65"/>
      <c r="B91" s="67"/>
      <c r="C91" s="11" t="s">
        <v>53</v>
      </c>
      <c r="D91" s="14" t="s">
        <v>50</v>
      </c>
      <c r="E91" s="3">
        <v>3.5643636294157099</v>
      </c>
      <c r="F91" s="3">
        <v>3.6071359929687006</v>
      </c>
      <c r="G91" s="3">
        <v>3.6504216248843244</v>
      </c>
      <c r="H91" s="3">
        <v>3.6942266843829361</v>
      </c>
      <c r="I91" s="3">
        <v>3.7385574045955314</v>
      </c>
      <c r="J91" s="3">
        <v>3.7834200934506774</v>
      </c>
    </row>
    <row r="92" spans="1:10" ht="19.5" customHeight="1" thickBot="1" x14ac:dyDescent="0.3">
      <c r="A92" s="70" t="s">
        <v>33</v>
      </c>
      <c r="B92" s="71"/>
      <c r="C92" s="19" t="s">
        <v>49</v>
      </c>
      <c r="D92" s="17" t="s">
        <v>50</v>
      </c>
      <c r="E92" s="15">
        <v>34.857500000000002</v>
      </c>
      <c r="F92" s="15">
        <f t="shared" ref="F92:J92" si="30">F76+F78+F80+F82+F82+F84+F86+F88+F90</f>
        <v>32.063703490296561</v>
      </c>
      <c r="G92" s="15">
        <f t="shared" si="30"/>
        <v>24.837070343836018</v>
      </c>
      <c r="H92" s="15">
        <f t="shared" si="30"/>
        <v>25.135115187962057</v>
      </c>
      <c r="I92" s="15">
        <f t="shared" si="30"/>
        <v>25.436736570217597</v>
      </c>
      <c r="J92" s="15">
        <f t="shared" si="30"/>
        <v>25.741977409060208</v>
      </c>
    </row>
    <row r="93" spans="1:10" ht="18.75" customHeight="1" thickBot="1" x14ac:dyDescent="0.3">
      <c r="A93" s="72"/>
      <c r="B93" s="73"/>
      <c r="C93" s="20" t="s">
        <v>53</v>
      </c>
      <c r="D93" s="18" t="s">
        <v>50</v>
      </c>
      <c r="E93" s="15">
        <v>34.857500000000002</v>
      </c>
      <c r="F93" s="16">
        <f t="shared" ref="F93:J93" si="31">+F77+F79+F81+F83+F83+F85+F87+F89+F91</f>
        <v>32.063703490296561</v>
      </c>
      <c r="G93" s="16">
        <f t="shared" si="31"/>
        <v>24.837070343836018</v>
      </c>
      <c r="H93" s="16">
        <f t="shared" si="31"/>
        <v>25.135115187962057</v>
      </c>
      <c r="I93" s="16">
        <f t="shared" si="31"/>
        <v>25.436736570217597</v>
      </c>
      <c r="J93" s="16">
        <f t="shared" si="31"/>
        <v>25.741977409060208</v>
      </c>
    </row>
    <row r="95" spans="1:10" ht="15.75" thickBot="1" x14ac:dyDescent="0.3"/>
    <row r="96" spans="1:10" ht="15.75" thickBot="1" x14ac:dyDescent="0.3">
      <c r="A96" s="61" t="s">
        <v>60</v>
      </c>
      <c r="B96" s="62"/>
      <c r="C96" s="62"/>
      <c r="D96" s="62"/>
      <c r="E96" s="62"/>
      <c r="F96" s="62"/>
      <c r="G96" s="62"/>
      <c r="H96" s="62"/>
      <c r="I96" s="62"/>
      <c r="J96" s="63"/>
    </row>
    <row r="97" spans="1:10" ht="15.75" thickBot="1" x14ac:dyDescent="0.3">
      <c r="A97" s="50" t="s">
        <v>44</v>
      </c>
      <c r="B97" s="51"/>
      <c r="C97" s="54" t="s">
        <v>45</v>
      </c>
      <c r="D97" s="55"/>
      <c r="E97" s="58" t="s">
        <v>46</v>
      </c>
      <c r="F97" s="59"/>
      <c r="G97" s="59"/>
      <c r="H97" s="59"/>
      <c r="I97" s="59"/>
      <c r="J97" s="60"/>
    </row>
    <row r="98" spans="1:10" ht="15.75" thickBot="1" x14ac:dyDescent="0.3">
      <c r="A98" s="52"/>
      <c r="B98" s="53"/>
      <c r="C98" s="56"/>
      <c r="D98" s="57"/>
      <c r="E98" s="6" t="s">
        <v>47</v>
      </c>
      <c r="F98" s="7">
        <f>2019+1</f>
        <v>2020</v>
      </c>
      <c r="G98" s="7">
        <f>+F98+1</f>
        <v>2021</v>
      </c>
      <c r="H98" s="7">
        <f t="shared" ref="H98" si="32">+G98+1</f>
        <v>2022</v>
      </c>
      <c r="I98" s="7">
        <f t="shared" ref="I98" si="33">+H98+1</f>
        <v>2023</v>
      </c>
      <c r="J98" s="8">
        <f t="shared" ref="J98" si="34">+I98+1</f>
        <v>2024</v>
      </c>
    </row>
    <row r="99" spans="1:10" ht="20.25" customHeight="1" x14ac:dyDescent="0.25">
      <c r="A99" s="64" t="s">
        <v>48</v>
      </c>
      <c r="B99" s="66" t="s">
        <v>35</v>
      </c>
      <c r="C99" s="9" t="s">
        <v>49</v>
      </c>
      <c r="D99" s="10" t="s">
        <v>50</v>
      </c>
      <c r="E99" s="3">
        <v>5.8865839349112408</v>
      </c>
      <c r="F99" s="3">
        <v>6.3163980000000004</v>
      </c>
      <c r="G99" s="3">
        <v>6.3921947760000011</v>
      </c>
      <c r="H99" s="3">
        <v>6.4689011133119996</v>
      </c>
      <c r="I99" s="3">
        <v>6.546527926671744</v>
      </c>
      <c r="J99" s="3">
        <v>6.6250862617918047</v>
      </c>
    </row>
    <row r="100" spans="1:10" ht="20.25" customHeight="1" thickBot="1" x14ac:dyDescent="0.3">
      <c r="A100" s="65"/>
      <c r="B100" s="67"/>
      <c r="C100" s="11" t="s">
        <v>51</v>
      </c>
      <c r="D100" s="12" t="s">
        <v>50</v>
      </c>
      <c r="E100" s="3">
        <v>5.8865839349112408</v>
      </c>
      <c r="F100" s="3">
        <v>6.3163980000000004</v>
      </c>
      <c r="G100" s="3">
        <v>6.3921947760000011</v>
      </c>
      <c r="H100" s="3">
        <v>6.4689011133119996</v>
      </c>
      <c r="I100" s="3">
        <v>6.546527926671744</v>
      </c>
      <c r="J100" s="3">
        <v>6.6250862617918047</v>
      </c>
    </row>
    <row r="101" spans="1:10" ht="20.25" customHeight="1" x14ac:dyDescent="0.25">
      <c r="A101" s="64" t="s">
        <v>52</v>
      </c>
      <c r="B101" s="66" t="s">
        <v>34</v>
      </c>
      <c r="C101" s="9" t="s">
        <v>49</v>
      </c>
      <c r="D101" s="13" t="s">
        <v>50</v>
      </c>
      <c r="E101" s="3">
        <v>23.202091065088755</v>
      </c>
      <c r="F101" s="3">
        <v>24.896211999999998</v>
      </c>
      <c r="G101" s="3">
        <v>25.194966543999996</v>
      </c>
      <c r="H101" s="3">
        <v>25.497306142528004</v>
      </c>
      <c r="I101" s="3">
        <v>25.803273816238338</v>
      </c>
      <c r="J101" s="3">
        <v>26.112913102033197</v>
      </c>
    </row>
    <row r="102" spans="1:10" ht="20.25" customHeight="1" thickBot="1" x14ac:dyDescent="0.3">
      <c r="A102" s="65"/>
      <c r="B102" s="67"/>
      <c r="C102" s="11" t="s">
        <v>53</v>
      </c>
      <c r="D102" s="14" t="s">
        <v>50</v>
      </c>
      <c r="E102" s="3">
        <v>23.202091065088755</v>
      </c>
      <c r="F102" s="3">
        <v>24.896211999999998</v>
      </c>
      <c r="G102" s="3">
        <v>25.194966543999996</v>
      </c>
      <c r="H102" s="3">
        <v>25.497306142528004</v>
      </c>
      <c r="I102" s="3">
        <v>25.803273816238338</v>
      </c>
      <c r="J102" s="3">
        <v>26.112913102033197</v>
      </c>
    </row>
    <row r="103" spans="1:10" ht="15.75" thickBot="1" x14ac:dyDescent="0.3">
      <c r="A103" s="70" t="s">
        <v>60</v>
      </c>
      <c r="B103" s="71"/>
      <c r="C103" s="19" t="s">
        <v>49</v>
      </c>
      <c r="D103" s="17" t="s">
        <v>50</v>
      </c>
      <c r="E103" s="15">
        <f>+E99+E101</f>
        <v>29.088674999999995</v>
      </c>
      <c r="F103" s="15">
        <f t="shared" ref="F103:J104" si="35">+F99+F101</f>
        <v>31.212609999999998</v>
      </c>
      <c r="G103" s="15">
        <f t="shared" si="35"/>
        <v>31.587161319999996</v>
      </c>
      <c r="H103" s="15">
        <f t="shared" si="35"/>
        <v>31.966207255840004</v>
      </c>
      <c r="I103" s="15">
        <f t="shared" si="35"/>
        <v>32.349801742910081</v>
      </c>
      <c r="J103" s="15">
        <f t="shared" si="35"/>
        <v>32.737999363825004</v>
      </c>
    </row>
    <row r="104" spans="1:10" ht="15.75" thickBot="1" x14ac:dyDescent="0.3">
      <c r="A104" s="72"/>
      <c r="B104" s="73"/>
      <c r="C104" s="20" t="s">
        <v>53</v>
      </c>
      <c r="D104" s="18" t="s">
        <v>50</v>
      </c>
      <c r="E104" s="15">
        <f>+E100+E102</f>
        <v>29.088674999999995</v>
      </c>
      <c r="F104" s="15">
        <f t="shared" si="35"/>
        <v>31.212609999999998</v>
      </c>
      <c r="G104" s="15">
        <f t="shared" si="35"/>
        <v>31.587161319999996</v>
      </c>
      <c r="H104" s="15">
        <f t="shared" si="35"/>
        <v>31.966207255840004</v>
      </c>
      <c r="I104" s="15">
        <f t="shared" si="35"/>
        <v>32.349801742910081</v>
      </c>
      <c r="J104" s="15">
        <f t="shared" si="35"/>
        <v>32.737999363825004</v>
      </c>
    </row>
    <row r="106" spans="1:10" ht="15.75" thickBot="1" x14ac:dyDescent="0.3"/>
    <row r="107" spans="1:10" ht="15.75" thickBot="1" x14ac:dyDescent="0.3">
      <c r="A107" s="61" t="s">
        <v>24</v>
      </c>
      <c r="B107" s="62"/>
      <c r="C107" s="62"/>
      <c r="D107" s="62"/>
      <c r="E107" s="62"/>
      <c r="F107" s="62"/>
      <c r="G107" s="62"/>
      <c r="H107" s="62"/>
      <c r="I107" s="62"/>
      <c r="J107" s="63"/>
    </row>
    <row r="108" spans="1:10" ht="15.75" thickBot="1" x14ac:dyDescent="0.3">
      <c r="A108" s="50" t="s">
        <v>44</v>
      </c>
      <c r="B108" s="51"/>
      <c r="C108" s="54" t="s">
        <v>45</v>
      </c>
      <c r="D108" s="55"/>
      <c r="E108" s="58" t="s">
        <v>46</v>
      </c>
      <c r="F108" s="59"/>
      <c r="G108" s="59"/>
      <c r="H108" s="59"/>
      <c r="I108" s="59"/>
      <c r="J108" s="60"/>
    </row>
    <row r="109" spans="1:10" ht="15.75" thickBot="1" x14ac:dyDescent="0.3">
      <c r="A109" s="52"/>
      <c r="B109" s="53"/>
      <c r="C109" s="56"/>
      <c r="D109" s="57"/>
      <c r="E109" s="6" t="s">
        <v>47</v>
      </c>
      <c r="F109" s="7">
        <f>2019+1</f>
        <v>2020</v>
      </c>
      <c r="G109" s="7">
        <f>+F109+1</f>
        <v>2021</v>
      </c>
      <c r="H109" s="7">
        <f t="shared" ref="H109" si="36">+G109+1</f>
        <v>2022</v>
      </c>
      <c r="I109" s="7">
        <f t="shared" ref="I109" si="37">+H109+1</f>
        <v>2023</v>
      </c>
      <c r="J109" s="8">
        <f t="shared" ref="J109" si="38">+I109+1</f>
        <v>2024</v>
      </c>
    </row>
    <row r="110" spans="1:10" x14ac:dyDescent="0.25">
      <c r="A110" s="64" t="s">
        <v>48</v>
      </c>
      <c r="B110" s="66" t="s">
        <v>23</v>
      </c>
      <c r="C110" s="9" t="s">
        <v>49</v>
      </c>
      <c r="D110" s="10" t="s">
        <v>50</v>
      </c>
      <c r="E110" s="3">
        <v>2.638664992872557</v>
      </c>
      <c r="F110" s="36">
        <v>0.58067634984162864</v>
      </c>
      <c r="G110" s="36">
        <v>0.58764446603972831</v>
      </c>
      <c r="H110" s="36">
        <v>0.59469619963220488</v>
      </c>
      <c r="I110" s="36">
        <v>0.60183255402779134</v>
      </c>
      <c r="J110" s="36">
        <v>0.60905454467612496</v>
      </c>
    </row>
    <row r="111" spans="1:10" ht="15.75" thickBot="1" x14ac:dyDescent="0.3">
      <c r="A111" s="65"/>
      <c r="B111" s="67"/>
      <c r="C111" s="11" t="s">
        <v>51</v>
      </c>
      <c r="D111" s="12" t="s">
        <v>50</v>
      </c>
      <c r="E111" s="3">
        <v>2.638664992872557</v>
      </c>
      <c r="F111" s="36">
        <v>0.58067634984162864</v>
      </c>
      <c r="G111" s="36">
        <v>0.58764446603972831</v>
      </c>
      <c r="H111" s="36">
        <v>0.59469619963220488</v>
      </c>
      <c r="I111" s="36">
        <v>0.60183255402779134</v>
      </c>
      <c r="J111" s="36">
        <v>0.60905454467612496</v>
      </c>
    </row>
    <row r="112" spans="1:10" ht="18.75" customHeight="1" x14ac:dyDescent="0.25">
      <c r="A112" s="64" t="s">
        <v>52</v>
      </c>
      <c r="B112" s="66" t="s">
        <v>22</v>
      </c>
      <c r="C112" s="9" t="s">
        <v>49</v>
      </c>
      <c r="D112" s="13" t="s">
        <v>50</v>
      </c>
      <c r="E112" s="3">
        <v>38.822509516965887</v>
      </c>
      <c r="F112" s="3">
        <v>39.288379631169477</v>
      </c>
      <c r="G112" s="3">
        <v>39.75984018674351</v>
      </c>
      <c r="H112" s="3">
        <v>40.236958268984438</v>
      </c>
      <c r="I112" s="3">
        <v>40.719801768212243</v>
      </c>
      <c r="J112" s="3">
        <v>41.208439389430787</v>
      </c>
    </row>
    <row r="113" spans="1:10" ht="19.5" customHeight="1" thickBot="1" x14ac:dyDescent="0.3">
      <c r="A113" s="65"/>
      <c r="B113" s="67"/>
      <c r="C113" s="11" t="s">
        <v>53</v>
      </c>
      <c r="D113" s="14" t="s">
        <v>50</v>
      </c>
      <c r="E113" s="3">
        <v>38.822509516965887</v>
      </c>
      <c r="F113" s="3">
        <v>39.288379631169477</v>
      </c>
      <c r="G113" s="3">
        <v>39.75984018674351</v>
      </c>
      <c r="H113" s="3">
        <v>40.236958268984438</v>
      </c>
      <c r="I113" s="3">
        <v>40.719801768212243</v>
      </c>
      <c r="J113" s="3">
        <v>41.208439389430787</v>
      </c>
    </row>
    <row r="114" spans="1:10" x14ac:dyDescent="0.25">
      <c r="A114" s="64" t="s">
        <v>54</v>
      </c>
      <c r="B114" s="66" t="s">
        <v>21</v>
      </c>
      <c r="C114" s="9" t="s">
        <v>49</v>
      </c>
      <c r="D114" s="13" t="s">
        <v>50</v>
      </c>
      <c r="E114" s="3">
        <v>25.844054300538328</v>
      </c>
      <c r="F114" s="3">
        <v>26.154182952144787</v>
      </c>
      <c r="G114" s="36">
        <v>5.7556057820012558</v>
      </c>
      <c r="H114" s="36">
        <v>5.8246730513852709</v>
      </c>
      <c r="I114" s="36">
        <v>5.8945691280018924</v>
      </c>
      <c r="J114" s="36">
        <v>5.9653039575379161</v>
      </c>
    </row>
    <row r="115" spans="1:10" ht="15.75" thickBot="1" x14ac:dyDescent="0.3">
      <c r="A115" s="65"/>
      <c r="B115" s="67"/>
      <c r="C115" s="11" t="s">
        <v>53</v>
      </c>
      <c r="D115" s="14" t="s">
        <v>50</v>
      </c>
      <c r="E115" s="3">
        <v>25.844054300538328</v>
      </c>
      <c r="F115" s="3">
        <v>26.154182952144787</v>
      </c>
      <c r="G115" s="36">
        <v>5.7556057820012558</v>
      </c>
      <c r="H115" s="36">
        <v>5.8246730513852709</v>
      </c>
      <c r="I115" s="36">
        <v>5.8945691280018924</v>
      </c>
      <c r="J115" s="36">
        <v>5.9653039575379161</v>
      </c>
    </row>
    <row r="116" spans="1:10" x14ac:dyDescent="0.25">
      <c r="A116" s="70" t="s">
        <v>24</v>
      </c>
      <c r="B116" s="71"/>
      <c r="C116" s="19" t="s">
        <v>49</v>
      </c>
      <c r="D116" s="17" t="s">
        <v>50</v>
      </c>
      <c r="E116" s="15">
        <f>E110+E112+E114</f>
        <v>67.305228810376775</v>
      </c>
      <c r="F116" s="15">
        <f t="shared" ref="F116:J116" si="39">F110+F112+F114</f>
        <v>66.023238933155895</v>
      </c>
      <c r="G116" s="15">
        <f t="shared" si="39"/>
        <v>46.103090434784491</v>
      </c>
      <c r="H116" s="15">
        <f t="shared" si="39"/>
        <v>46.656327520001909</v>
      </c>
      <c r="I116" s="15">
        <f t="shared" si="39"/>
        <v>47.216203450241927</v>
      </c>
      <c r="J116" s="15">
        <f t="shared" si="39"/>
        <v>47.782797891644833</v>
      </c>
    </row>
    <row r="117" spans="1:10" ht="15.75" thickBot="1" x14ac:dyDescent="0.3">
      <c r="A117" s="72"/>
      <c r="B117" s="73"/>
      <c r="C117" s="20" t="s">
        <v>53</v>
      </c>
      <c r="D117" s="18" t="s">
        <v>50</v>
      </c>
      <c r="E117" s="16">
        <f>+E111+E113+E115</f>
        <v>67.305228810376775</v>
      </c>
      <c r="F117" s="16">
        <f t="shared" ref="F117:J117" si="40">+F111+F113+F115</f>
        <v>66.023238933155895</v>
      </c>
      <c r="G117" s="16">
        <f t="shared" si="40"/>
        <v>46.103090434784491</v>
      </c>
      <c r="H117" s="16">
        <f t="shared" si="40"/>
        <v>46.656327520001909</v>
      </c>
      <c r="I117" s="16">
        <f t="shared" si="40"/>
        <v>47.216203450241927</v>
      </c>
      <c r="J117" s="16">
        <f t="shared" si="40"/>
        <v>47.782797891644833</v>
      </c>
    </row>
    <row r="119" spans="1:10" ht="15.75" thickBot="1" x14ac:dyDescent="0.3"/>
    <row r="120" spans="1:10" ht="15.75" thickBot="1" x14ac:dyDescent="0.3">
      <c r="A120" s="61" t="s">
        <v>20</v>
      </c>
      <c r="B120" s="62"/>
      <c r="C120" s="62"/>
      <c r="D120" s="62"/>
      <c r="E120" s="62"/>
      <c r="F120" s="62"/>
      <c r="G120" s="62"/>
      <c r="H120" s="62"/>
      <c r="I120" s="62"/>
      <c r="J120" s="63"/>
    </row>
    <row r="121" spans="1:10" ht="15.75" thickBot="1" x14ac:dyDescent="0.3">
      <c r="A121" s="50" t="s">
        <v>44</v>
      </c>
      <c r="B121" s="51"/>
      <c r="C121" s="54" t="s">
        <v>45</v>
      </c>
      <c r="D121" s="55"/>
      <c r="E121" s="58" t="s">
        <v>46</v>
      </c>
      <c r="F121" s="59"/>
      <c r="G121" s="59"/>
      <c r="H121" s="59"/>
      <c r="I121" s="59"/>
      <c r="J121" s="60"/>
    </row>
    <row r="122" spans="1:10" ht="15.75" thickBot="1" x14ac:dyDescent="0.3">
      <c r="A122" s="52"/>
      <c r="B122" s="53"/>
      <c r="C122" s="56"/>
      <c r="D122" s="57"/>
      <c r="E122" s="6" t="s">
        <v>47</v>
      </c>
      <c r="F122" s="7">
        <f>2019+1</f>
        <v>2020</v>
      </c>
      <c r="G122" s="7">
        <f>+F122+1</f>
        <v>2021</v>
      </c>
      <c r="H122" s="7">
        <f t="shared" ref="H122" si="41">+G122+1</f>
        <v>2022</v>
      </c>
      <c r="I122" s="7">
        <f t="shared" ref="I122" si="42">+H122+1</f>
        <v>2023</v>
      </c>
      <c r="J122" s="8">
        <f t="shared" ref="J122" si="43">+I122+1</f>
        <v>2024</v>
      </c>
    </row>
    <row r="123" spans="1:10" ht="19.5" customHeight="1" x14ac:dyDescent="0.25">
      <c r="A123" s="64" t="s">
        <v>48</v>
      </c>
      <c r="B123" s="66" t="s">
        <v>19</v>
      </c>
      <c r="C123" s="9" t="s">
        <v>49</v>
      </c>
      <c r="D123" s="10" t="s">
        <v>50</v>
      </c>
      <c r="E123" s="3">
        <v>22.488142189586114</v>
      </c>
      <c r="F123" s="3">
        <v>22.75799989586115</v>
      </c>
      <c r="G123" s="3">
        <v>23.031095894611482</v>
      </c>
      <c r="H123" s="3">
        <v>23.307469045346821</v>
      </c>
      <c r="I123" s="3">
        <v>23.587158673890979</v>
      </c>
      <c r="J123" s="36">
        <v>6.4659447160085533</v>
      </c>
    </row>
    <row r="124" spans="1:10" ht="19.5" customHeight="1" thickBot="1" x14ac:dyDescent="0.3">
      <c r="A124" s="65"/>
      <c r="B124" s="67"/>
      <c r="C124" s="11" t="s">
        <v>51</v>
      </c>
      <c r="D124" s="12" t="s">
        <v>50</v>
      </c>
      <c r="E124" s="3">
        <v>22.488142189586114</v>
      </c>
      <c r="F124" s="3">
        <v>22.75799989586115</v>
      </c>
      <c r="G124" s="3">
        <v>23.031095894611482</v>
      </c>
      <c r="H124" s="3">
        <v>23.307469045346821</v>
      </c>
      <c r="I124" s="3">
        <v>23.587158673890979</v>
      </c>
      <c r="J124" s="36">
        <v>6.4659447160085533</v>
      </c>
    </row>
    <row r="125" spans="1:10" ht="19.5" customHeight="1" x14ac:dyDescent="0.25">
      <c r="A125" s="64" t="s">
        <v>52</v>
      </c>
      <c r="B125" s="66" t="s">
        <v>18</v>
      </c>
      <c r="C125" s="9" t="s">
        <v>49</v>
      </c>
      <c r="D125" s="13" t="s">
        <v>50</v>
      </c>
      <c r="E125" s="3">
        <v>22.364445037828215</v>
      </c>
      <c r="F125" s="3">
        <v>22.632818378282149</v>
      </c>
      <c r="G125" s="3">
        <v>22.904412198821536</v>
      </c>
      <c r="H125" s="3">
        <v>23.179265145207399</v>
      </c>
      <c r="I125" s="3">
        <v>23.457416326949886</v>
      </c>
      <c r="J125" s="36">
        <v>6.4303784634452494</v>
      </c>
    </row>
    <row r="126" spans="1:10" ht="19.5" customHeight="1" thickBot="1" x14ac:dyDescent="0.3">
      <c r="A126" s="65"/>
      <c r="B126" s="67"/>
      <c r="C126" s="11" t="s">
        <v>53</v>
      </c>
      <c r="D126" s="14" t="s">
        <v>50</v>
      </c>
      <c r="E126" s="3">
        <v>22.364445037828215</v>
      </c>
      <c r="F126" s="3">
        <v>22.632818378282149</v>
      </c>
      <c r="G126" s="3">
        <v>22.904412198821536</v>
      </c>
      <c r="H126" s="3">
        <v>23.179265145207399</v>
      </c>
      <c r="I126" s="3">
        <v>23.457416326949886</v>
      </c>
      <c r="J126" s="36">
        <v>6.4303784634452494</v>
      </c>
    </row>
    <row r="127" spans="1:10" ht="19.5" customHeight="1" x14ac:dyDescent="0.25">
      <c r="A127" s="64" t="s">
        <v>54</v>
      </c>
      <c r="B127" s="66" t="s">
        <v>17</v>
      </c>
      <c r="C127" s="9" t="s">
        <v>49</v>
      </c>
      <c r="D127" s="13" t="s">
        <v>50</v>
      </c>
      <c r="E127" s="3">
        <v>8.1269028704939927</v>
      </c>
      <c r="F127" s="3">
        <v>8.2244257049399199</v>
      </c>
      <c r="G127" s="3">
        <v>8.3231188133991978</v>
      </c>
      <c r="H127" s="3">
        <v>8.4229962391599891</v>
      </c>
      <c r="I127" s="3">
        <v>8.5240721940299089</v>
      </c>
      <c r="J127" s="36">
        <v>2.3367027934090316</v>
      </c>
    </row>
    <row r="128" spans="1:10" ht="19.5" customHeight="1" thickBot="1" x14ac:dyDescent="0.3">
      <c r="A128" s="65"/>
      <c r="B128" s="67"/>
      <c r="C128" s="11" t="s">
        <v>53</v>
      </c>
      <c r="D128" s="14" t="s">
        <v>50</v>
      </c>
      <c r="E128" s="3">
        <v>8.1269028704939927</v>
      </c>
      <c r="F128" s="3">
        <v>8.2244257049399199</v>
      </c>
      <c r="G128" s="3">
        <v>8.3231188133991978</v>
      </c>
      <c r="H128" s="3">
        <v>8.4229962391599891</v>
      </c>
      <c r="I128" s="3">
        <v>8.5240721940299089</v>
      </c>
      <c r="J128" s="36">
        <v>2.3367027934090316</v>
      </c>
    </row>
    <row r="129" spans="1:10" ht="19.5" customHeight="1" x14ac:dyDescent="0.25">
      <c r="A129" s="64" t="s">
        <v>55</v>
      </c>
      <c r="B129" s="66" t="s">
        <v>16</v>
      </c>
      <c r="C129" s="9" t="s">
        <v>49</v>
      </c>
      <c r="D129" s="13" t="s">
        <v>50</v>
      </c>
      <c r="E129" s="4">
        <v>2.6100099020916776</v>
      </c>
      <c r="F129" s="4">
        <v>2.6413300209167785</v>
      </c>
      <c r="G129" s="4">
        <v>2.673025981167779</v>
      </c>
      <c r="H129" s="4">
        <v>2.7051022929417923</v>
      </c>
      <c r="I129" s="4">
        <v>2.7375635204570936</v>
      </c>
      <c r="J129" s="37">
        <v>0.75044792908570113</v>
      </c>
    </row>
    <row r="130" spans="1:10" ht="19.5" customHeight="1" thickBot="1" x14ac:dyDescent="0.3">
      <c r="A130" s="65"/>
      <c r="B130" s="67"/>
      <c r="C130" s="11" t="s">
        <v>53</v>
      </c>
      <c r="D130" s="14" t="s">
        <v>50</v>
      </c>
      <c r="E130" s="4">
        <v>2.6100099020916776</v>
      </c>
      <c r="F130" s="4">
        <v>2.6413300209167785</v>
      </c>
      <c r="G130" s="4">
        <v>2.673025981167779</v>
      </c>
      <c r="H130" s="4">
        <v>2.7051022929417923</v>
      </c>
      <c r="I130" s="4">
        <v>2.7375635204570936</v>
      </c>
      <c r="J130" s="37">
        <v>0.75044792908570113</v>
      </c>
    </row>
    <row r="131" spans="1:10" ht="15.75" thickBot="1" x14ac:dyDescent="0.3">
      <c r="A131" s="70" t="s">
        <v>20</v>
      </c>
      <c r="B131" s="71"/>
      <c r="C131" s="19" t="s">
        <v>49</v>
      </c>
      <c r="D131" s="17" t="s">
        <v>50</v>
      </c>
      <c r="E131" s="15">
        <f>+E123+E125+E127+E129</f>
        <v>55.589500000000001</v>
      </c>
      <c r="F131" s="15">
        <f t="shared" ref="F131:J132" si="44">+F123+F125+F127+F129</f>
        <v>56.256573999999993</v>
      </c>
      <c r="G131" s="15">
        <f t="shared" si="44"/>
        <v>56.931652887999988</v>
      </c>
      <c r="H131" s="15">
        <f t="shared" si="44"/>
        <v>57.614832722655997</v>
      </c>
      <c r="I131" s="15">
        <f t="shared" si="44"/>
        <v>58.306210715327872</v>
      </c>
      <c r="J131" s="15">
        <f t="shared" si="44"/>
        <v>15.983473901948535</v>
      </c>
    </row>
    <row r="132" spans="1:10" ht="15.75" thickBot="1" x14ac:dyDescent="0.3">
      <c r="A132" s="72"/>
      <c r="B132" s="73"/>
      <c r="C132" s="20" t="s">
        <v>53</v>
      </c>
      <c r="D132" s="18" t="s">
        <v>50</v>
      </c>
      <c r="E132" s="15">
        <f>+E124+E126+E128+E130</f>
        <v>55.589500000000001</v>
      </c>
      <c r="F132" s="15">
        <f t="shared" si="44"/>
        <v>56.256573999999993</v>
      </c>
      <c r="G132" s="15">
        <f t="shared" si="44"/>
        <v>56.931652887999988</v>
      </c>
      <c r="H132" s="15">
        <f t="shared" si="44"/>
        <v>57.614832722655997</v>
      </c>
      <c r="I132" s="15">
        <f t="shared" si="44"/>
        <v>58.306210715327872</v>
      </c>
      <c r="J132" s="15">
        <f t="shared" si="44"/>
        <v>15.983473901948535</v>
      </c>
    </row>
    <row r="134" spans="1:10" ht="15.75" thickBot="1" x14ac:dyDescent="0.3"/>
    <row r="135" spans="1:10" ht="15.75" thickBot="1" x14ac:dyDescent="0.3">
      <c r="A135" s="61" t="s">
        <v>15</v>
      </c>
      <c r="B135" s="62"/>
      <c r="C135" s="62"/>
      <c r="D135" s="62"/>
      <c r="E135" s="62"/>
      <c r="F135" s="62"/>
      <c r="G135" s="62"/>
      <c r="H135" s="62"/>
      <c r="I135" s="62"/>
      <c r="J135" s="63"/>
    </row>
    <row r="136" spans="1:10" ht="15.75" thickBot="1" x14ac:dyDescent="0.3">
      <c r="A136" s="50" t="s">
        <v>44</v>
      </c>
      <c r="B136" s="51"/>
      <c r="C136" s="54" t="s">
        <v>45</v>
      </c>
      <c r="D136" s="55"/>
      <c r="E136" s="58" t="s">
        <v>46</v>
      </c>
      <c r="F136" s="59"/>
      <c r="G136" s="59"/>
      <c r="H136" s="59"/>
      <c r="I136" s="59"/>
      <c r="J136" s="60"/>
    </row>
    <row r="137" spans="1:10" ht="15.75" thickBot="1" x14ac:dyDescent="0.3">
      <c r="A137" s="52"/>
      <c r="B137" s="53"/>
      <c r="C137" s="56"/>
      <c r="D137" s="57"/>
      <c r="E137" s="6" t="s">
        <v>47</v>
      </c>
      <c r="F137" s="7">
        <f>2019+1</f>
        <v>2020</v>
      </c>
      <c r="G137" s="7">
        <f>+F137+1</f>
        <v>2021</v>
      </c>
      <c r="H137" s="7">
        <f t="shared" ref="H137" si="45">+G137+1</f>
        <v>2022</v>
      </c>
      <c r="I137" s="7">
        <f t="shared" ref="I137" si="46">+H137+1</f>
        <v>2023</v>
      </c>
      <c r="J137" s="8">
        <f t="shared" ref="J137" si="47">+I137+1</f>
        <v>2024</v>
      </c>
    </row>
    <row r="138" spans="1:10" ht="21" customHeight="1" x14ac:dyDescent="0.25">
      <c r="A138" s="64" t="s">
        <v>48</v>
      </c>
      <c r="B138" s="66" t="s">
        <v>14</v>
      </c>
      <c r="C138" s="9" t="s">
        <v>49</v>
      </c>
      <c r="D138" s="10" t="s">
        <v>50</v>
      </c>
      <c r="E138" s="1">
        <v>1.281821610546759</v>
      </c>
      <c r="F138" s="1">
        <v>0.23816655706874154</v>
      </c>
      <c r="G138" s="1">
        <v>0.24102455575356649</v>
      </c>
      <c r="H138" s="1">
        <v>0.24391685042260927</v>
      </c>
      <c r="I138" s="1">
        <v>0.24684385262768052</v>
      </c>
      <c r="J138" s="3">
        <v>0.24980597885921274</v>
      </c>
    </row>
    <row r="139" spans="1:10" ht="21" customHeight="1" thickBot="1" x14ac:dyDescent="0.3">
      <c r="A139" s="65"/>
      <c r="B139" s="67"/>
      <c r="C139" s="11" t="s">
        <v>51</v>
      </c>
      <c r="D139" s="12" t="s">
        <v>50</v>
      </c>
      <c r="E139" s="1">
        <v>1.281821610546759</v>
      </c>
      <c r="F139" s="1">
        <v>0.23816655706874154</v>
      </c>
      <c r="G139" s="1">
        <v>0.24102455575356649</v>
      </c>
      <c r="H139" s="1">
        <v>0.24391685042260927</v>
      </c>
      <c r="I139" s="1">
        <v>0.24684385262768052</v>
      </c>
      <c r="J139" s="3">
        <v>0.24980597885921274</v>
      </c>
    </row>
    <row r="140" spans="1:10" ht="21" customHeight="1" x14ac:dyDescent="0.25">
      <c r="A140" s="64" t="s">
        <v>52</v>
      </c>
      <c r="B140" s="66" t="s">
        <v>13</v>
      </c>
      <c r="C140" s="9" t="s">
        <v>49</v>
      </c>
      <c r="D140" s="13" t="s">
        <v>50</v>
      </c>
      <c r="E140" s="1">
        <v>16.353562805523975</v>
      </c>
      <c r="F140" s="1">
        <v>3.0385443006673327</v>
      </c>
      <c r="G140" s="1">
        <v>3.0750068322753399</v>
      </c>
      <c r="H140" s="1">
        <v>3.1119069142626445</v>
      </c>
      <c r="I140" s="1">
        <v>3.1492497972337961</v>
      </c>
      <c r="J140" s="3">
        <v>3.1870407948006014</v>
      </c>
    </row>
    <row r="141" spans="1:10" ht="21" customHeight="1" thickBot="1" x14ac:dyDescent="0.3">
      <c r="A141" s="65"/>
      <c r="B141" s="67"/>
      <c r="C141" s="11" t="s">
        <v>53</v>
      </c>
      <c r="D141" s="14" t="s">
        <v>50</v>
      </c>
      <c r="E141" s="1">
        <v>16.353562805523975</v>
      </c>
      <c r="F141" s="1">
        <v>3.0385443006673327</v>
      </c>
      <c r="G141" s="1">
        <v>3.0750068322753399</v>
      </c>
      <c r="H141" s="1">
        <v>3.1119069142626445</v>
      </c>
      <c r="I141" s="1">
        <v>3.1492497972337961</v>
      </c>
      <c r="J141" s="3">
        <v>3.1870407948006014</v>
      </c>
    </row>
    <row r="142" spans="1:10" ht="21" customHeight="1" x14ac:dyDescent="0.25">
      <c r="A142" s="64" t="s">
        <v>54</v>
      </c>
      <c r="B142" s="66" t="s">
        <v>12</v>
      </c>
      <c r="C142" s="9" t="s">
        <v>49</v>
      </c>
      <c r="D142" s="13" t="s">
        <v>50</v>
      </c>
      <c r="E142" s="1">
        <v>15.53174975682666</v>
      </c>
      <c r="F142" s="1">
        <v>2.8858488064176155</v>
      </c>
      <c r="G142" s="1">
        <v>2.920478992094627</v>
      </c>
      <c r="H142" s="1">
        <v>2.955524739999762</v>
      </c>
      <c r="I142" s="1">
        <v>2.9909910368797585</v>
      </c>
      <c r="J142" s="3">
        <v>3.0268829293223161</v>
      </c>
    </row>
    <row r="143" spans="1:10" ht="21" customHeight="1" thickBot="1" x14ac:dyDescent="0.3">
      <c r="A143" s="65"/>
      <c r="B143" s="67"/>
      <c r="C143" s="11" t="s">
        <v>53</v>
      </c>
      <c r="D143" s="14" t="s">
        <v>50</v>
      </c>
      <c r="E143" s="1">
        <v>15.53174975682666</v>
      </c>
      <c r="F143" s="1">
        <v>2.8858488064176155</v>
      </c>
      <c r="G143" s="1">
        <v>2.920478992094627</v>
      </c>
      <c r="H143" s="1">
        <v>2.955524739999762</v>
      </c>
      <c r="I143" s="1">
        <v>2.9909910368797585</v>
      </c>
      <c r="J143" s="3">
        <v>3.0268829293223161</v>
      </c>
    </row>
    <row r="144" spans="1:10" ht="16.5" customHeight="1" x14ac:dyDescent="0.25">
      <c r="A144" s="64" t="s">
        <v>55</v>
      </c>
      <c r="B144" s="66" t="s">
        <v>11</v>
      </c>
      <c r="C144" s="9" t="s">
        <v>49</v>
      </c>
      <c r="D144" s="13" t="s">
        <v>50</v>
      </c>
      <c r="E144" s="1">
        <v>5.4218986671917362</v>
      </c>
      <c r="F144" s="1">
        <v>1.0074061224399593</v>
      </c>
      <c r="G144" s="1">
        <v>1.019494995909239</v>
      </c>
      <c r="H144" s="1">
        <v>1.0317289358601498</v>
      </c>
      <c r="I144" s="1">
        <v>1.0441096830904715</v>
      </c>
      <c r="J144" s="3">
        <v>1.0566389992875573</v>
      </c>
    </row>
    <row r="145" spans="1:11" ht="16.5" customHeight="1" thickBot="1" x14ac:dyDescent="0.3">
      <c r="A145" s="65"/>
      <c r="B145" s="67"/>
      <c r="C145" s="11" t="s">
        <v>53</v>
      </c>
      <c r="D145" s="14" t="s">
        <v>50</v>
      </c>
      <c r="E145" s="1">
        <v>5.4218986671917362</v>
      </c>
      <c r="F145" s="1">
        <v>1.0074061224399593</v>
      </c>
      <c r="G145" s="1">
        <v>1.019494995909239</v>
      </c>
      <c r="H145" s="1">
        <v>1.0317289358601498</v>
      </c>
      <c r="I145" s="1">
        <v>1.0441096830904715</v>
      </c>
      <c r="J145" s="3">
        <v>1.0566389992875573</v>
      </c>
    </row>
    <row r="146" spans="1:11" ht="21" customHeight="1" x14ac:dyDescent="0.25">
      <c r="A146" s="64" t="s">
        <v>56</v>
      </c>
      <c r="B146" s="66" t="s">
        <v>10</v>
      </c>
      <c r="C146" s="9" t="s">
        <v>49</v>
      </c>
      <c r="D146" s="13" t="s">
        <v>50</v>
      </c>
      <c r="E146" s="1">
        <v>7.8253141869669083</v>
      </c>
      <c r="F146" s="1">
        <v>1.4539684169438498</v>
      </c>
      <c r="G146" s="1">
        <v>1.4714160379471763</v>
      </c>
      <c r="H146" s="1">
        <v>1.4890730304025424</v>
      </c>
      <c r="I146" s="1">
        <v>1.5069419067673728</v>
      </c>
      <c r="J146" s="3">
        <v>1.525025209648581</v>
      </c>
    </row>
    <row r="147" spans="1:11" ht="21" customHeight="1" thickBot="1" x14ac:dyDescent="0.3">
      <c r="A147" s="65"/>
      <c r="B147" s="67"/>
      <c r="C147" s="11" t="s">
        <v>53</v>
      </c>
      <c r="D147" s="14" t="s">
        <v>50</v>
      </c>
      <c r="E147" s="1">
        <v>7.8253141869669083</v>
      </c>
      <c r="F147" s="1">
        <v>1.4539684169438498</v>
      </c>
      <c r="G147" s="1">
        <v>1.4714160379471763</v>
      </c>
      <c r="H147" s="1">
        <v>1.4890730304025424</v>
      </c>
      <c r="I147" s="1">
        <v>1.5069419067673728</v>
      </c>
      <c r="J147" s="3">
        <v>1.525025209648581</v>
      </c>
    </row>
    <row r="148" spans="1:11" ht="15.75" thickBot="1" x14ac:dyDescent="0.3">
      <c r="A148" s="70" t="s">
        <v>15</v>
      </c>
      <c r="B148" s="71"/>
      <c r="C148" s="19" t="s">
        <v>49</v>
      </c>
      <c r="D148" s="17" t="s">
        <v>50</v>
      </c>
      <c r="E148" s="15">
        <f>E138+E140+E142+E144+E146</f>
        <v>46.414347027056031</v>
      </c>
      <c r="F148" s="15">
        <f t="shared" ref="F148:J148" si="48">F138+F140+F142+F144+F146</f>
        <v>8.6239342035374982</v>
      </c>
      <c r="G148" s="15">
        <f t="shared" si="48"/>
        <v>8.7274214139799486</v>
      </c>
      <c r="H148" s="15">
        <f t="shared" si="48"/>
        <v>8.8321504709477079</v>
      </c>
      <c r="I148" s="15">
        <f t="shared" si="48"/>
        <v>8.9381362765990797</v>
      </c>
      <c r="J148" s="15">
        <f t="shared" si="48"/>
        <v>9.0453939119182678</v>
      </c>
    </row>
    <row r="149" spans="1:11" ht="15.75" thickBot="1" x14ac:dyDescent="0.3">
      <c r="A149" s="72"/>
      <c r="B149" s="73"/>
      <c r="C149" s="20" t="s">
        <v>53</v>
      </c>
      <c r="D149" s="18" t="s">
        <v>50</v>
      </c>
      <c r="E149" s="15">
        <f>E139+E141+E143+E145+E147</f>
        <v>46.414347027056031</v>
      </c>
      <c r="F149" s="15">
        <f t="shared" ref="F149:J149" si="49">F139+F141+F143+F145+F147</f>
        <v>8.6239342035374982</v>
      </c>
      <c r="G149" s="15">
        <f t="shared" si="49"/>
        <v>8.7274214139799486</v>
      </c>
      <c r="H149" s="15">
        <f t="shared" si="49"/>
        <v>8.8321504709477079</v>
      </c>
      <c r="I149" s="15">
        <f t="shared" si="49"/>
        <v>8.9381362765990797</v>
      </c>
      <c r="J149" s="15">
        <f t="shared" si="49"/>
        <v>9.0453939119182678</v>
      </c>
    </row>
    <row r="150" spans="1:11" ht="15.75" thickBot="1" x14ac:dyDescent="0.3">
      <c r="A150" s="35"/>
      <c r="B150" s="35"/>
      <c r="C150" s="39"/>
      <c r="D150" s="40"/>
      <c r="E150" s="38"/>
      <c r="F150" s="38"/>
      <c r="G150" s="38"/>
      <c r="H150" s="38"/>
      <c r="I150" s="38"/>
      <c r="J150" s="38"/>
      <c r="K150" s="41"/>
    </row>
    <row r="151" spans="1:11" ht="15.75" thickBot="1" x14ac:dyDescent="0.3">
      <c r="A151" s="61" t="s">
        <v>71</v>
      </c>
      <c r="B151" s="62"/>
      <c r="C151" s="62"/>
      <c r="D151" s="62"/>
      <c r="E151" s="62"/>
      <c r="F151" s="62"/>
      <c r="G151" s="62"/>
      <c r="H151" s="62"/>
      <c r="I151" s="62"/>
      <c r="J151" s="63"/>
      <c r="K151" s="41"/>
    </row>
    <row r="152" spans="1:11" ht="15.75" thickBot="1" x14ac:dyDescent="0.3">
      <c r="A152" s="50" t="s">
        <v>44</v>
      </c>
      <c r="B152" s="51"/>
      <c r="C152" s="54" t="s">
        <v>45</v>
      </c>
      <c r="D152" s="55"/>
      <c r="E152" s="58" t="s">
        <v>46</v>
      </c>
      <c r="F152" s="59"/>
      <c r="G152" s="59"/>
      <c r="H152" s="59"/>
      <c r="I152" s="59"/>
      <c r="J152" s="60"/>
      <c r="K152" s="41"/>
    </row>
    <row r="153" spans="1:11" ht="15.75" thickBot="1" x14ac:dyDescent="0.3">
      <c r="A153" s="52"/>
      <c r="B153" s="53"/>
      <c r="C153" s="56"/>
      <c r="D153" s="57"/>
      <c r="E153" s="6" t="s">
        <v>47</v>
      </c>
      <c r="F153" s="7">
        <f>2019+1</f>
        <v>2020</v>
      </c>
      <c r="G153" s="7">
        <f>+F153+1</f>
        <v>2021</v>
      </c>
      <c r="H153" s="7">
        <f t="shared" ref="H153" si="50">+G153+1</f>
        <v>2022</v>
      </c>
      <c r="I153" s="7">
        <f t="shared" ref="I153" si="51">+H153+1</f>
        <v>2023</v>
      </c>
      <c r="J153" s="8">
        <f t="shared" ref="J153" si="52">+I153+1</f>
        <v>2024</v>
      </c>
      <c r="K153" s="41"/>
    </row>
    <row r="154" spans="1:11" x14ac:dyDescent="0.25">
      <c r="A154" s="43" t="s">
        <v>71</v>
      </c>
      <c r="B154" s="44"/>
      <c r="C154" s="19" t="s">
        <v>49</v>
      </c>
      <c r="D154" s="17" t="s">
        <v>50</v>
      </c>
      <c r="E154" s="3">
        <v>4.4894999999999996</v>
      </c>
      <c r="F154" s="3">
        <v>4.543374</v>
      </c>
      <c r="G154" s="3">
        <v>4.5978944879999997</v>
      </c>
      <c r="H154" s="3">
        <v>4.6530692218559997</v>
      </c>
      <c r="I154" s="3">
        <v>4.7089060525182713</v>
      </c>
      <c r="J154" s="3">
        <v>4.7654129251484907</v>
      </c>
      <c r="K154" s="41"/>
    </row>
    <row r="155" spans="1:11" ht="15.75" thickBot="1" x14ac:dyDescent="0.3">
      <c r="A155" s="45"/>
      <c r="B155" s="46"/>
      <c r="C155" s="20" t="s">
        <v>53</v>
      </c>
      <c r="D155" s="18" t="s">
        <v>50</v>
      </c>
      <c r="E155" s="3">
        <v>4.4894999999999996</v>
      </c>
      <c r="F155" s="3">
        <v>4.543374</v>
      </c>
      <c r="G155" s="3">
        <v>4.5978944879999997</v>
      </c>
      <c r="H155" s="3">
        <v>4.6530692218559997</v>
      </c>
      <c r="I155" s="3">
        <v>4.7089060525182713</v>
      </c>
      <c r="J155" s="3">
        <v>4.7654129251484907</v>
      </c>
      <c r="K155" s="41"/>
    </row>
    <row r="156" spans="1:11" ht="15.75" thickBot="1" x14ac:dyDescent="0.3">
      <c r="A156" s="35"/>
      <c r="B156" s="35"/>
      <c r="C156" s="39"/>
      <c r="D156" s="40"/>
      <c r="E156" s="38"/>
      <c r="F156" s="38"/>
      <c r="G156" s="38"/>
      <c r="H156" s="38"/>
      <c r="I156" s="38"/>
      <c r="J156" s="38"/>
      <c r="K156" s="41"/>
    </row>
    <row r="157" spans="1:11" ht="15.75" thickBot="1" x14ac:dyDescent="0.3">
      <c r="A157" s="61" t="s">
        <v>72</v>
      </c>
      <c r="B157" s="62"/>
      <c r="C157" s="62"/>
      <c r="D157" s="62"/>
      <c r="E157" s="62"/>
      <c r="F157" s="62"/>
      <c r="G157" s="62"/>
      <c r="H157" s="62"/>
      <c r="I157" s="62"/>
      <c r="J157" s="63"/>
      <c r="K157" s="41"/>
    </row>
    <row r="158" spans="1:11" ht="15.75" thickBot="1" x14ac:dyDescent="0.3">
      <c r="A158" s="50" t="s">
        <v>44</v>
      </c>
      <c r="B158" s="51"/>
      <c r="C158" s="54" t="s">
        <v>45</v>
      </c>
      <c r="D158" s="55"/>
      <c r="E158" s="58" t="s">
        <v>46</v>
      </c>
      <c r="F158" s="59"/>
      <c r="G158" s="59"/>
      <c r="H158" s="59"/>
      <c r="I158" s="59"/>
      <c r="J158" s="60"/>
      <c r="K158" s="41"/>
    </row>
    <row r="159" spans="1:11" ht="15.75" thickBot="1" x14ac:dyDescent="0.3">
      <c r="A159" s="52"/>
      <c r="B159" s="53"/>
      <c r="C159" s="56"/>
      <c r="D159" s="57"/>
      <c r="E159" s="6" t="s">
        <v>47</v>
      </c>
      <c r="F159" s="7">
        <f>2019+1</f>
        <v>2020</v>
      </c>
      <c r="G159" s="7">
        <f>+F159+1</f>
        <v>2021</v>
      </c>
      <c r="H159" s="7">
        <f t="shared" ref="H159" si="53">+G159+1</f>
        <v>2022</v>
      </c>
      <c r="I159" s="7">
        <f t="shared" ref="I159" si="54">+H159+1</f>
        <v>2023</v>
      </c>
      <c r="J159" s="8">
        <f t="shared" ref="J159" si="55">+I159+1</f>
        <v>2024</v>
      </c>
      <c r="K159" s="41"/>
    </row>
    <row r="160" spans="1:11" x14ac:dyDescent="0.25">
      <c r="A160" s="43" t="s">
        <v>72</v>
      </c>
      <c r="B160" s="44"/>
      <c r="C160" s="19" t="s">
        <v>49</v>
      </c>
      <c r="D160" s="17" t="s">
        <v>50</v>
      </c>
      <c r="E160" s="3">
        <v>12.172750000000001</v>
      </c>
      <c r="F160" s="3">
        <v>12.318823000000002</v>
      </c>
      <c r="G160" s="3">
        <v>12.466648875999997</v>
      </c>
      <c r="H160" s="3">
        <v>12.616248662512001</v>
      </c>
      <c r="I160" s="3">
        <v>12.767643646462144</v>
      </c>
      <c r="J160" s="3">
        <v>12.920855370219687</v>
      </c>
      <c r="K160" s="41"/>
    </row>
    <row r="161" spans="1:11" ht="15.75" thickBot="1" x14ac:dyDescent="0.3">
      <c r="A161" s="45"/>
      <c r="B161" s="46"/>
      <c r="C161" s="20" t="s">
        <v>53</v>
      </c>
      <c r="D161" s="18" t="s">
        <v>50</v>
      </c>
      <c r="E161" s="3">
        <v>12.172750000000001</v>
      </c>
      <c r="F161" s="3">
        <v>12.318823000000002</v>
      </c>
      <c r="G161" s="3">
        <v>12.466648875999997</v>
      </c>
      <c r="H161" s="3">
        <v>12.616248662512001</v>
      </c>
      <c r="I161" s="3">
        <v>12.767643646462144</v>
      </c>
      <c r="J161" s="3">
        <v>12.920855370219687</v>
      </c>
      <c r="K161" s="41"/>
    </row>
    <row r="162" spans="1:11" ht="15.75" thickBot="1" x14ac:dyDescent="0.3">
      <c r="A162" s="35"/>
      <c r="B162" s="35"/>
      <c r="C162" s="39"/>
      <c r="D162" s="40"/>
      <c r="E162" s="38"/>
      <c r="F162" s="38"/>
      <c r="G162" s="38"/>
      <c r="H162" s="38"/>
      <c r="I162" s="38"/>
      <c r="J162" s="38"/>
      <c r="K162" s="41"/>
    </row>
    <row r="163" spans="1:11" ht="15.75" thickBot="1" x14ac:dyDescent="0.3">
      <c r="A163" s="61" t="s">
        <v>73</v>
      </c>
      <c r="B163" s="62"/>
      <c r="C163" s="62"/>
      <c r="D163" s="62"/>
      <c r="E163" s="62"/>
      <c r="F163" s="62"/>
      <c r="G163" s="62"/>
      <c r="H163" s="62"/>
      <c r="I163" s="62"/>
      <c r="J163" s="63"/>
      <c r="K163" s="41"/>
    </row>
    <row r="164" spans="1:11" ht="15.75" thickBot="1" x14ac:dyDescent="0.3">
      <c r="A164" s="50" t="s">
        <v>44</v>
      </c>
      <c r="B164" s="51"/>
      <c r="C164" s="54" t="s">
        <v>45</v>
      </c>
      <c r="D164" s="55"/>
      <c r="E164" s="58" t="s">
        <v>46</v>
      </c>
      <c r="F164" s="59"/>
      <c r="G164" s="59"/>
      <c r="H164" s="59"/>
      <c r="I164" s="59"/>
      <c r="J164" s="60"/>
      <c r="K164" s="41"/>
    </row>
    <row r="165" spans="1:11" ht="15.75" thickBot="1" x14ac:dyDescent="0.3">
      <c r="A165" s="52"/>
      <c r="B165" s="53"/>
      <c r="C165" s="56"/>
      <c r="D165" s="57"/>
      <c r="E165" s="6" t="s">
        <v>47</v>
      </c>
      <c r="F165" s="7">
        <f>2019+1</f>
        <v>2020</v>
      </c>
      <c r="G165" s="7">
        <f>+F165+1</f>
        <v>2021</v>
      </c>
      <c r="H165" s="7">
        <f t="shared" ref="H165" si="56">+G165+1</f>
        <v>2022</v>
      </c>
      <c r="I165" s="7">
        <f t="shared" ref="I165" si="57">+H165+1</f>
        <v>2023</v>
      </c>
      <c r="J165" s="8">
        <f t="shared" ref="J165" si="58">+I165+1</f>
        <v>2024</v>
      </c>
      <c r="K165" s="41"/>
    </row>
    <row r="166" spans="1:11" x14ac:dyDescent="0.25">
      <c r="A166" s="43" t="s">
        <v>73</v>
      </c>
      <c r="B166" s="44"/>
      <c r="C166" s="19" t="s">
        <v>49</v>
      </c>
      <c r="D166" s="17" t="s">
        <v>50</v>
      </c>
      <c r="E166" s="3">
        <v>12.64725</v>
      </c>
      <c r="F166" s="3">
        <v>12.799017000000001</v>
      </c>
      <c r="G166" s="3">
        <v>12.952605204000001</v>
      </c>
      <c r="H166" s="3">
        <v>13.108036466447999</v>
      </c>
      <c r="I166" s="3">
        <v>13.265332904045378</v>
      </c>
      <c r="J166" s="3">
        <v>13.424516898893918</v>
      </c>
      <c r="K166" s="41"/>
    </row>
    <row r="167" spans="1:11" ht="15.75" thickBot="1" x14ac:dyDescent="0.3">
      <c r="A167" s="45"/>
      <c r="B167" s="46"/>
      <c r="C167" s="20" t="s">
        <v>53</v>
      </c>
      <c r="D167" s="18" t="s">
        <v>50</v>
      </c>
      <c r="E167" s="3">
        <v>12.64725</v>
      </c>
      <c r="F167" s="3">
        <v>12.799017000000001</v>
      </c>
      <c r="G167" s="3">
        <v>12.952605204000001</v>
      </c>
      <c r="H167" s="3">
        <v>13.108036466447999</v>
      </c>
      <c r="I167" s="3">
        <v>13.265332904045378</v>
      </c>
      <c r="J167" s="3">
        <v>13.424516898893918</v>
      </c>
      <c r="K167" s="41"/>
    </row>
    <row r="168" spans="1:11" ht="15.75" thickBot="1" x14ac:dyDescent="0.3">
      <c r="A168" s="35"/>
      <c r="B168" s="35"/>
      <c r="C168" s="29"/>
      <c r="D168" s="30"/>
      <c r="E168" s="2"/>
      <c r="F168" s="2"/>
      <c r="G168" s="2"/>
      <c r="H168" s="2"/>
      <c r="I168" s="2"/>
      <c r="J168" s="2"/>
      <c r="K168" s="41"/>
    </row>
    <row r="169" spans="1:11" ht="15.75" thickBot="1" x14ac:dyDescent="0.3">
      <c r="A169" s="47" t="s">
        <v>74</v>
      </c>
      <c r="B169" s="48"/>
      <c r="C169" s="48"/>
      <c r="D169" s="48"/>
      <c r="E169" s="48"/>
      <c r="F169" s="48"/>
      <c r="G169" s="48"/>
      <c r="H169" s="48"/>
      <c r="I169" s="48"/>
      <c r="J169" s="49"/>
      <c r="K169" s="41"/>
    </row>
    <row r="170" spans="1:11" ht="15.75" thickBot="1" x14ac:dyDescent="0.3">
      <c r="A170" s="50" t="s">
        <v>44</v>
      </c>
      <c r="B170" s="51"/>
      <c r="C170" s="54" t="s">
        <v>45</v>
      </c>
      <c r="D170" s="55"/>
      <c r="E170" s="58" t="s">
        <v>46</v>
      </c>
      <c r="F170" s="59"/>
      <c r="G170" s="59"/>
      <c r="H170" s="59"/>
      <c r="I170" s="59"/>
      <c r="J170" s="60"/>
      <c r="K170" s="41"/>
    </row>
    <row r="171" spans="1:11" ht="15.75" thickBot="1" x14ac:dyDescent="0.3">
      <c r="A171" s="52"/>
      <c r="B171" s="53"/>
      <c r="C171" s="56"/>
      <c r="D171" s="57"/>
      <c r="E171" s="6" t="s">
        <v>47</v>
      </c>
      <c r="F171" s="7">
        <f>2019+1</f>
        <v>2020</v>
      </c>
      <c r="G171" s="7">
        <f>+F171+1</f>
        <v>2021</v>
      </c>
      <c r="H171" s="7">
        <f t="shared" ref="H171" si="59">+G171+1</f>
        <v>2022</v>
      </c>
      <c r="I171" s="7">
        <f t="shared" ref="I171" si="60">+H171+1</f>
        <v>2023</v>
      </c>
      <c r="J171" s="8">
        <f t="shared" ref="J171" si="61">+I171+1</f>
        <v>2024</v>
      </c>
      <c r="K171" s="41"/>
    </row>
    <row r="172" spans="1:11" x14ac:dyDescent="0.25">
      <c r="A172" s="43" t="s">
        <v>74</v>
      </c>
      <c r="B172" s="44"/>
      <c r="C172" s="19" t="s">
        <v>49</v>
      </c>
      <c r="D172" s="17" t="s">
        <v>50</v>
      </c>
      <c r="E172" s="3">
        <f>+E166+E160+E154+E148</f>
        <v>75.723847027056024</v>
      </c>
      <c r="F172" s="3">
        <f t="shared" ref="F172:J173" si="62">+F166+F160+F154+F148</f>
        <v>38.285148203537503</v>
      </c>
      <c r="G172" s="3">
        <f t="shared" si="62"/>
        <v>38.744569981979943</v>
      </c>
      <c r="H172" s="3">
        <f t="shared" si="62"/>
        <v>39.209504821763709</v>
      </c>
      <c r="I172" s="3">
        <f t="shared" si="62"/>
        <v>39.680018879624875</v>
      </c>
      <c r="J172" s="3">
        <f t="shared" si="62"/>
        <v>40.15617910618036</v>
      </c>
      <c r="K172" s="41"/>
    </row>
    <row r="173" spans="1:11" ht="15.75" thickBot="1" x14ac:dyDescent="0.3">
      <c r="A173" s="45"/>
      <c r="B173" s="46"/>
      <c r="C173" s="20" t="s">
        <v>53</v>
      </c>
      <c r="D173" s="18" t="s">
        <v>50</v>
      </c>
      <c r="E173" s="3">
        <f>+E167+E161+E155+E149</f>
        <v>75.723847027056024</v>
      </c>
      <c r="F173" s="3">
        <f t="shared" si="62"/>
        <v>38.285148203537503</v>
      </c>
      <c r="G173" s="3">
        <f t="shared" si="62"/>
        <v>38.744569981979943</v>
      </c>
      <c r="H173" s="3">
        <f t="shared" si="62"/>
        <v>39.209504821763709</v>
      </c>
      <c r="I173" s="3">
        <f t="shared" si="62"/>
        <v>39.680018879624875</v>
      </c>
      <c r="J173" s="3">
        <f t="shared" si="62"/>
        <v>40.15617910618036</v>
      </c>
      <c r="K173" s="41"/>
    </row>
    <row r="174" spans="1:11" ht="15.75" thickBot="1" x14ac:dyDescent="0.3"/>
    <row r="175" spans="1:11" ht="15.75" thickBot="1" x14ac:dyDescent="0.3">
      <c r="A175" s="61" t="s">
        <v>9</v>
      </c>
      <c r="B175" s="62"/>
      <c r="C175" s="62"/>
      <c r="D175" s="62"/>
      <c r="E175" s="62"/>
      <c r="F175" s="62"/>
      <c r="G175" s="62"/>
      <c r="H175" s="62"/>
      <c r="I175" s="62"/>
      <c r="J175" s="63"/>
    </row>
    <row r="176" spans="1:11" ht="15.75" thickBot="1" x14ac:dyDescent="0.3">
      <c r="A176" s="50" t="s">
        <v>44</v>
      </c>
      <c r="B176" s="51"/>
      <c r="C176" s="54" t="s">
        <v>45</v>
      </c>
      <c r="D176" s="55"/>
      <c r="E176" s="58" t="s">
        <v>46</v>
      </c>
      <c r="F176" s="59"/>
      <c r="G176" s="59"/>
      <c r="H176" s="59"/>
      <c r="I176" s="59"/>
      <c r="J176" s="60"/>
    </row>
    <row r="177" spans="1:10" ht="15.75" thickBot="1" x14ac:dyDescent="0.3">
      <c r="A177" s="52"/>
      <c r="B177" s="53"/>
      <c r="C177" s="56"/>
      <c r="D177" s="57"/>
      <c r="E177" s="6" t="s">
        <v>47</v>
      </c>
      <c r="F177" s="7">
        <f>2019+1</f>
        <v>2020</v>
      </c>
      <c r="G177" s="7">
        <f>+F177+1</f>
        <v>2021</v>
      </c>
      <c r="H177" s="7">
        <f t="shared" ref="H177" si="63">+G177+1</f>
        <v>2022</v>
      </c>
      <c r="I177" s="7">
        <f t="shared" ref="I177" si="64">+H177+1</f>
        <v>2023</v>
      </c>
      <c r="J177" s="8">
        <f t="shared" ref="J177" si="65">+I177+1</f>
        <v>2024</v>
      </c>
    </row>
    <row r="178" spans="1:10" ht="21.75" customHeight="1" x14ac:dyDescent="0.25">
      <c r="A178" s="64" t="s">
        <v>48</v>
      </c>
      <c r="B178" s="66" t="s">
        <v>8</v>
      </c>
      <c r="C178" s="9" t="s">
        <v>49</v>
      </c>
      <c r="D178" s="10" t="s">
        <v>50</v>
      </c>
      <c r="E178" s="3">
        <v>2.3979579038377445</v>
      </c>
      <c r="F178" s="3">
        <v>3.213606</v>
      </c>
      <c r="G178" s="3">
        <v>3.2521692719999997</v>
      </c>
      <c r="H178" s="3">
        <v>3.2911953032640002</v>
      </c>
      <c r="I178" s="3">
        <v>3.3306896469031675</v>
      </c>
      <c r="J178" s="3">
        <v>3.3706579226660058</v>
      </c>
    </row>
    <row r="179" spans="1:10" ht="21.75" customHeight="1" thickBot="1" x14ac:dyDescent="0.3">
      <c r="A179" s="65"/>
      <c r="B179" s="67"/>
      <c r="C179" s="11" t="s">
        <v>51</v>
      </c>
      <c r="D179" s="12" t="s">
        <v>50</v>
      </c>
      <c r="E179" s="3">
        <v>2.3979579038377445</v>
      </c>
      <c r="F179" s="3">
        <v>3.213606</v>
      </c>
      <c r="G179" s="3">
        <v>3.2521692719999997</v>
      </c>
      <c r="H179" s="3">
        <v>3.2911953032640002</v>
      </c>
      <c r="I179" s="3">
        <v>3.3306896469031675</v>
      </c>
      <c r="J179" s="3">
        <v>3.3706579226660058</v>
      </c>
    </row>
    <row r="180" spans="1:10" ht="21.75" customHeight="1" x14ac:dyDescent="0.25">
      <c r="A180" s="64" t="s">
        <v>52</v>
      </c>
      <c r="B180" s="66" t="s">
        <v>7</v>
      </c>
      <c r="C180" s="9" t="s">
        <v>49</v>
      </c>
      <c r="D180" s="13" t="s">
        <v>50</v>
      </c>
      <c r="E180" s="3">
        <v>6.2291780030727617</v>
      </c>
      <c r="F180" s="3">
        <v>8.3479879999999991</v>
      </c>
      <c r="G180" s="3">
        <v>8.448163855999999</v>
      </c>
      <c r="H180" s="3">
        <v>8.5495418222719994</v>
      </c>
      <c r="I180" s="3">
        <v>8.6521363241392653</v>
      </c>
      <c r="J180" s="3">
        <v>8.7559619600289356</v>
      </c>
    </row>
    <row r="181" spans="1:10" ht="21.75" customHeight="1" thickBot="1" x14ac:dyDescent="0.3">
      <c r="A181" s="65"/>
      <c r="B181" s="67"/>
      <c r="C181" s="11" t="s">
        <v>53</v>
      </c>
      <c r="D181" s="14" t="s">
        <v>50</v>
      </c>
      <c r="E181" s="3">
        <v>6.2291780030727617</v>
      </c>
      <c r="F181" s="3">
        <v>8.448163855999999</v>
      </c>
      <c r="G181" s="3">
        <v>8.5495418222719994</v>
      </c>
      <c r="H181" s="3">
        <v>8.6521363241392653</v>
      </c>
      <c r="I181" s="3">
        <v>8.7559619600289356</v>
      </c>
      <c r="J181" s="3">
        <v>8.8610335035492813</v>
      </c>
    </row>
    <row r="182" spans="1:10" ht="21.75" customHeight="1" x14ac:dyDescent="0.25">
      <c r="A182" s="64" t="s">
        <v>54</v>
      </c>
      <c r="B182" s="66" t="s">
        <v>6</v>
      </c>
      <c r="C182" s="9" t="s">
        <v>49</v>
      </c>
      <c r="D182" s="13" t="s">
        <v>50</v>
      </c>
      <c r="E182" s="3">
        <v>1.0611652792845194</v>
      </c>
      <c r="F182" s="3">
        <v>1.422113</v>
      </c>
      <c r="G182" s="3">
        <v>1.4391783560000002</v>
      </c>
      <c r="H182" s="3">
        <v>1.4564484962720001</v>
      </c>
      <c r="I182" s="3">
        <v>1.473925878227264</v>
      </c>
      <c r="J182" s="3">
        <v>1.491612988765991</v>
      </c>
    </row>
    <row r="183" spans="1:10" ht="21.75" customHeight="1" thickBot="1" x14ac:dyDescent="0.3">
      <c r="A183" s="65"/>
      <c r="B183" s="67"/>
      <c r="C183" s="11" t="s">
        <v>53</v>
      </c>
      <c r="D183" s="14" t="s">
        <v>50</v>
      </c>
      <c r="E183" s="3">
        <v>1.0611652792845194</v>
      </c>
      <c r="F183" s="3">
        <v>1.422113</v>
      </c>
      <c r="G183" s="3">
        <v>1.4391783560000002</v>
      </c>
      <c r="H183" s="3">
        <v>1.4564484962720001</v>
      </c>
      <c r="I183" s="3">
        <v>1.473925878227264</v>
      </c>
      <c r="J183" s="3">
        <v>1.491612988765991</v>
      </c>
    </row>
    <row r="184" spans="1:10" ht="21.75" customHeight="1" x14ac:dyDescent="0.25">
      <c r="A184" s="64" t="s">
        <v>55</v>
      </c>
      <c r="B184" s="66" t="s">
        <v>5</v>
      </c>
      <c r="C184" s="9" t="s">
        <v>49</v>
      </c>
      <c r="D184" s="13" t="s">
        <v>50</v>
      </c>
      <c r="E184" s="3">
        <v>3.1972772051169929</v>
      </c>
      <c r="F184" s="3">
        <v>4.2848079999999991</v>
      </c>
      <c r="G184" s="3">
        <v>4.3362256960000005</v>
      </c>
      <c r="H184" s="3">
        <v>4.3882604043520006</v>
      </c>
      <c r="I184" s="3">
        <v>4.4409195292042245</v>
      </c>
      <c r="J184" s="3">
        <v>4.4942105635546739</v>
      </c>
    </row>
    <row r="185" spans="1:10" ht="21.75" customHeight="1" thickBot="1" x14ac:dyDescent="0.3">
      <c r="A185" s="65"/>
      <c r="B185" s="67"/>
      <c r="C185" s="11" t="s">
        <v>53</v>
      </c>
      <c r="D185" s="14" t="s">
        <v>50</v>
      </c>
      <c r="E185" s="3">
        <v>3.1972772051169929</v>
      </c>
      <c r="F185" s="3">
        <v>4.2848079999999991</v>
      </c>
      <c r="G185" s="3">
        <v>4.3362256960000005</v>
      </c>
      <c r="H185" s="3">
        <v>4.3882604043520006</v>
      </c>
      <c r="I185" s="3">
        <v>4.4409195292042245</v>
      </c>
      <c r="J185" s="3">
        <v>4.4942105635546739</v>
      </c>
    </row>
    <row r="186" spans="1:10" ht="21.75" customHeight="1" x14ac:dyDescent="0.25">
      <c r="A186" s="64" t="s">
        <v>56</v>
      </c>
      <c r="B186" s="66" t="s">
        <v>4</v>
      </c>
      <c r="C186" s="9" t="s">
        <v>49</v>
      </c>
      <c r="D186" s="13" t="s">
        <v>50</v>
      </c>
      <c r="E186" s="3">
        <v>22.022624886969631</v>
      </c>
      <c r="F186" s="3">
        <v>29.513462000000001</v>
      </c>
      <c r="G186" s="3">
        <v>29.867623543999997</v>
      </c>
      <c r="H186" s="3">
        <v>30.226035026527999</v>
      </c>
      <c r="I186" s="3">
        <v>30.588747446846337</v>
      </c>
      <c r="J186" s="3">
        <v>30.955812416208492</v>
      </c>
    </row>
    <row r="187" spans="1:10" ht="21.75" customHeight="1" thickBot="1" x14ac:dyDescent="0.3">
      <c r="A187" s="65"/>
      <c r="B187" s="67"/>
      <c r="C187" s="11" t="s">
        <v>53</v>
      </c>
      <c r="D187" s="14" t="s">
        <v>50</v>
      </c>
      <c r="E187" s="3">
        <v>22.022624886969631</v>
      </c>
      <c r="F187" s="3">
        <v>29.513462000000001</v>
      </c>
      <c r="G187" s="3">
        <v>29.867623543999997</v>
      </c>
      <c r="H187" s="3">
        <v>30.226035026527999</v>
      </c>
      <c r="I187" s="3">
        <v>30.588747446846337</v>
      </c>
      <c r="J187" s="3">
        <v>30.955812416208492</v>
      </c>
    </row>
    <row r="188" spans="1:10" ht="21.75" customHeight="1" x14ac:dyDescent="0.25">
      <c r="A188" s="64" t="s">
        <v>57</v>
      </c>
      <c r="B188" s="68" t="s">
        <v>3</v>
      </c>
      <c r="C188" s="9" t="s">
        <v>49</v>
      </c>
      <c r="D188" s="13" t="s">
        <v>50</v>
      </c>
      <c r="E188" s="3">
        <v>1.5435131335047554</v>
      </c>
      <c r="F188" s="3">
        <v>2.0685280000000001</v>
      </c>
      <c r="G188" s="3">
        <v>2.0933503359999999</v>
      </c>
      <c r="H188" s="3">
        <v>2.1184705400319999</v>
      </c>
      <c r="I188" s="3">
        <v>2.1438921865123839</v>
      </c>
      <c r="J188" s="3">
        <v>2.1696188927505329</v>
      </c>
    </row>
    <row r="189" spans="1:10" ht="21.75" customHeight="1" thickBot="1" x14ac:dyDescent="0.3">
      <c r="A189" s="65"/>
      <c r="B189" s="69"/>
      <c r="C189" s="11" t="s">
        <v>53</v>
      </c>
      <c r="D189" s="14" t="s">
        <v>50</v>
      </c>
      <c r="E189" s="3">
        <v>1.5435131335047554</v>
      </c>
      <c r="F189" s="3">
        <v>2.0685280000000001</v>
      </c>
      <c r="G189" s="3">
        <v>2.0933503359999999</v>
      </c>
      <c r="H189" s="3">
        <v>2.1184705400319999</v>
      </c>
      <c r="I189" s="3">
        <v>2.1438921865123839</v>
      </c>
      <c r="J189" s="3">
        <v>2.1696188927505329</v>
      </c>
    </row>
    <row r="190" spans="1:10" ht="17.25" customHeight="1" x14ac:dyDescent="0.25">
      <c r="A190" s="64" t="s">
        <v>58</v>
      </c>
      <c r="B190" s="68" t="s">
        <v>2</v>
      </c>
      <c r="C190" s="9" t="s">
        <v>49</v>
      </c>
      <c r="D190" s="13" t="s">
        <v>50</v>
      </c>
      <c r="E190" s="3">
        <v>4.5065070951433484</v>
      </c>
      <c r="F190" s="3">
        <v>6.039362999999998</v>
      </c>
      <c r="G190" s="3">
        <v>6.1118353559999994</v>
      </c>
      <c r="H190" s="3">
        <v>6.1851773802720009</v>
      </c>
      <c r="I190" s="3">
        <v>6.259399508835263</v>
      </c>
      <c r="J190" s="3">
        <v>6.3345123029412864</v>
      </c>
    </row>
    <row r="191" spans="1:10" ht="17.25" customHeight="1" thickBot="1" x14ac:dyDescent="0.3">
      <c r="A191" s="65"/>
      <c r="B191" s="69"/>
      <c r="C191" s="11" t="s">
        <v>53</v>
      </c>
      <c r="D191" s="14" t="s">
        <v>50</v>
      </c>
      <c r="E191" s="3">
        <v>4.5065070951433484</v>
      </c>
      <c r="F191" s="3">
        <v>6.039362999999998</v>
      </c>
      <c r="G191" s="3">
        <v>6.1118353559999994</v>
      </c>
      <c r="H191" s="3">
        <v>6.1851773802720009</v>
      </c>
      <c r="I191" s="3">
        <v>6.259399508835263</v>
      </c>
      <c r="J191" s="3">
        <v>6.3345123029412864</v>
      </c>
    </row>
    <row r="192" spans="1:10" x14ac:dyDescent="0.25">
      <c r="A192" s="70" t="s">
        <v>9</v>
      </c>
      <c r="B192" s="71"/>
      <c r="C192" s="19" t="s">
        <v>49</v>
      </c>
      <c r="D192" s="17" t="s">
        <v>50</v>
      </c>
      <c r="E192" s="92">
        <f>E178+E180+E182+E184+E186+E188+E190</f>
        <v>40.958223506929748</v>
      </c>
      <c r="F192" s="92">
        <f t="shared" ref="F192:J192" si="66">F178+F180+F182+F184+F186+F188+F190</f>
        <v>54.889867999999993</v>
      </c>
      <c r="G192" s="92">
        <f t="shared" si="66"/>
        <v>55.548546415999994</v>
      </c>
      <c r="H192" s="92">
        <f t="shared" si="66"/>
        <v>56.215128972992005</v>
      </c>
      <c r="I192" s="92">
        <f t="shared" si="66"/>
        <v>56.889710520667904</v>
      </c>
      <c r="J192" s="92">
        <f t="shared" si="66"/>
        <v>57.572387046915914</v>
      </c>
    </row>
    <row r="193" spans="1:10" ht="15.75" thickBot="1" x14ac:dyDescent="0.3">
      <c r="A193" s="72"/>
      <c r="B193" s="73"/>
      <c r="C193" s="20" t="s">
        <v>53</v>
      </c>
      <c r="D193" s="18" t="s">
        <v>50</v>
      </c>
      <c r="E193" s="93">
        <f>+E179+E181+E183+E185+E187+E189+E191</f>
        <v>40.958223506929748</v>
      </c>
      <c r="F193" s="93">
        <f t="shared" ref="F193:J193" si="67">+F179+F181+F183+F185+F187+F189+F191</f>
        <v>54.990043856</v>
      </c>
      <c r="G193" s="93">
        <f t="shared" si="67"/>
        <v>55.649924382271998</v>
      </c>
      <c r="H193" s="93">
        <f t="shared" si="67"/>
        <v>56.317723474859264</v>
      </c>
      <c r="I193" s="93">
        <f t="shared" si="67"/>
        <v>56.993536156557582</v>
      </c>
      <c r="J193" s="93">
        <f t="shared" si="67"/>
        <v>57.677458590436267</v>
      </c>
    </row>
    <row r="195" spans="1:10" ht="15.75" thickBot="1" x14ac:dyDescent="0.3"/>
    <row r="196" spans="1:10" ht="15.75" thickBot="1" x14ac:dyDescent="0.3">
      <c r="A196" s="61" t="s">
        <v>1</v>
      </c>
      <c r="B196" s="62"/>
      <c r="C196" s="62"/>
      <c r="D196" s="62"/>
      <c r="E196" s="62"/>
      <c r="F196" s="62"/>
      <c r="G196" s="62"/>
      <c r="H196" s="62"/>
      <c r="I196" s="62"/>
      <c r="J196" s="63"/>
    </row>
    <row r="197" spans="1:10" ht="15.75" thickBot="1" x14ac:dyDescent="0.3">
      <c r="A197" s="50" t="s">
        <v>44</v>
      </c>
      <c r="B197" s="51"/>
      <c r="C197" s="54" t="s">
        <v>45</v>
      </c>
      <c r="D197" s="55"/>
      <c r="E197" s="58" t="s">
        <v>46</v>
      </c>
      <c r="F197" s="59"/>
      <c r="G197" s="59"/>
      <c r="H197" s="59"/>
      <c r="I197" s="59"/>
      <c r="J197" s="60"/>
    </row>
    <row r="198" spans="1:10" ht="15.75" thickBot="1" x14ac:dyDescent="0.3">
      <c r="A198" s="52"/>
      <c r="B198" s="53"/>
      <c r="C198" s="56"/>
      <c r="D198" s="57"/>
      <c r="E198" s="6" t="s">
        <v>47</v>
      </c>
      <c r="F198" s="7">
        <f>2019+1</f>
        <v>2020</v>
      </c>
      <c r="G198" s="7">
        <f>+F198+1</f>
        <v>2021</v>
      </c>
      <c r="H198" s="7">
        <f t="shared" ref="H198" si="68">+G198+1</f>
        <v>2022</v>
      </c>
      <c r="I198" s="7">
        <f t="shared" ref="I198" si="69">+H198+1</f>
        <v>2023</v>
      </c>
      <c r="J198" s="8">
        <f t="shared" ref="J198" si="70">+I198+1</f>
        <v>2024</v>
      </c>
    </row>
    <row r="199" spans="1:10" x14ac:dyDescent="0.25">
      <c r="A199" s="43" t="s">
        <v>1</v>
      </c>
      <c r="B199" s="44"/>
      <c r="C199" s="19" t="s">
        <v>49</v>
      </c>
      <c r="D199" s="17" t="s">
        <v>50</v>
      </c>
      <c r="E199" s="3">
        <v>69.6785</v>
      </c>
      <c r="F199" s="36">
        <v>12.946488271199998</v>
      </c>
      <c r="G199" s="36">
        <v>13.101846130454398</v>
      </c>
      <c r="H199" s="36">
        <v>13.259068284019852</v>
      </c>
      <c r="I199" s="36">
        <v>13.418177103428087</v>
      </c>
      <c r="J199" s="36">
        <v>13.579195228669226</v>
      </c>
    </row>
    <row r="200" spans="1:10" ht="15.75" thickBot="1" x14ac:dyDescent="0.3">
      <c r="A200" s="45"/>
      <c r="B200" s="46"/>
      <c r="C200" s="20" t="s">
        <v>53</v>
      </c>
      <c r="D200" s="18" t="s">
        <v>50</v>
      </c>
      <c r="E200" s="3">
        <v>69.6785</v>
      </c>
      <c r="F200" s="36">
        <v>12.946488271199998</v>
      </c>
      <c r="G200" s="36">
        <v>13.101846130454398</v>
      </c>
      <c r="H200" s="36">
        <v>13.259068284019852</v>
      </c>
      <c r="I200" s="36">
        <v>13.418177103428087</v>
      </c>
      <c r="J200" s="36">
        <v>13.579195228669226</v>
      </c>
    </row>
    <row r="202" spans="1:10" ht="15.75" thickBot="1" x14ac:dyDescent="0.3"/>
    <row r="203" spans="1:10" ht="15.75" thickBot="1" x14ac:dyDescent="0.3">
      <c r="A203" s="61" t="s">
        <v>0</v>
      </c>
      <c r="B203" s="62"/>
      <c r="C203" s="62"/>
      <c r="D203" s="62"/>
      <c r="E203" s="62"/>
      <c r="F203" s="62"/>
      <c r="G203" s="62"/>
      <c r="H203" s="62"/>
      <c r="I203" s="62"/>
      <c r="J203" s="63"/>
    </row>
    <row r="204" spans="1:10" ht="15.75" thickBot="1" x14ac:dyDescent="0.3">
      <c r="A204" s="50" t="s">
        <v>44</v>
      </c>
      <c r="B204" s="51"/>
      <c r="C204" s="54" t="s">
        <v>45</v>
      </c>
      <c r="D204" s="55"/>
      <c r="E204" s="58" t="s">
        <v>46</v>
      </c>
      <c r="F204" s="59"/>
      <c r="G204" s="59"/>
      <c r="H204" s="59"/>
      <c r="I204" s="59"/>
      <c r="J204" s="60"/>
    </row>
    <row r="205" spans="1:10" ht="15.75" thickBot="1" x14ac:dyDescent="0.3">
      <c r="A205" s="52"/>
      <c r="B205" s="53"/>
      <c r="C205" s="56"/>
      <c r="D205" s="57"/>
      <c r="E205" s="6" t="s">
        <v>47</v>
      </c>
      <c r="F205" s="7">
        <f>2019+1</f>
        <v>2020</v>
      </c>
      <c r="G205" s="7">
        <f>+F205+1</f>
        <v>2021</v>
      </c>
      <c r="H205" s="7">
        <f t="shared" ref="H205" si="71">+G205+1</f>
        <v>2022</v>
      </c>
      <c r="I205" s="7">
        <f t="shared" ref="I205" si="72">+H205+1</f>
        <v>2023</v>
      </c>
      <c r="J205" s="8">
        <f t="shared" ref="J205" si="73">+I205+1</f>
        <v>2024</v>
      </c>
    </row>
    <row r="206" spans="1:10" x14ac:dyDescent="0.25">
      <c r="A206" s="43" t="s">
        <v>0</v>
      </c>
      <c r="B206" s="44"/>
      <c r="C206" s="19" t="s">
        <v>49</v>
      </c>
      <c r="D206" s="17" t="s">
        <v>50</v>
      </c>
      <c r="E206" s="3">
        <f t="shared" ref="E206:J207" si="74">+E199+E192+E172+E131+E116+E103+E92+E70</f>
        <v>532.98331789745271</v>
      </c>
      <c r="F206" s="3">
        <f t="shared" si="74"/>
        <v>440.75744087240355</v>
      </c>
      <c r="G206" s="3">
        <f t="shared" si="74"/>
        <v>417.72270520895904</v>
      </c>
      <c r="H206" s="3">
        <f t="shared" si="74"/>
        <v>422.73537767146649</v>
      </c>
      <c r="I206" s="3">
        <f t="shared" si="74"/>
        <v>427.8082022035241</v>
      </c>
      <c r="J206" s="3">
        <f t="shared" si="74"/>
        <v>389.91948928800315</v>
      </c>
    </row>
    <row r="207" spans="1:10" ht="15.75" thickBot="1" x14ac:dyDescent="0.3">
      <c r="A207" s="45"/>
      <c r="B207" s="46"/>
      <c r="C207" s="20" t="s">
        <v>53</v>
      </c>
      <c r="D207" s="18" t="s">
        <v>50</v>
      </c>
      <c r="E207" s="3">
        <f t="shared" si="74"/>
        <v>532.98331789745271</v>
      </c>
      <c r="F207" s="3">
        <f t="shared" si="74"/>
        <v>440.85761672840357</v>
      </c>
      <c r="G207" s="3">
        <f t="shared" si="74"/>
        <v>417.82408317523107</v>
      </c>
      <c r="H207" s="3">
        <f t="shared" si="74"/>
        <v>422.83797217333381</v>
      </c>
      <c r="I207" s="3">
        <f t="shared" si="74"/>
        <v>427.91202783941378</v>
      </c>
      <c r="J207" s="3">
        <f t="shared" si="74"/>
        <v>390.0245608315235</v>
      </c>
    </row>
  </sheetData>
  <mergeCells count="179">
    <mergeCell ref="A58:B59"/>
    <mergeCell ref="A67:J67"/>
    <mergeCell ref="A68:B69"/>
    <mergeCell ref="C68:D69"/>
    <mergeCell ref="E68:J68"/>
    <mergeCell ref="A70:B71"/>
    <mergeCell ref="A61:J61"/>
    <mergeCell ref="A62:B63"/>
    <mergeCell ref="C62:D63"/>
    <mergeCell ref="E62:J62"/>
    <mergeCell ref="A64:B65"/>
    <mergeCell ref="A46:B47"/>
    <mergeCell ref="A49:J49"/>
    <mergeCell ref="A50:B51"/>
    <mergeCell ref="C50:D51"/>
    <mergeCell ref="E50:J50"/>
    <mergeCell ref="A52:B53"/>
    <mergeCell ref="A55:J55"/>
    <mergeCell ref="A56:B57"/>
    <mergeCell ref="C56:D57"/>
    <mergeCell ref="E56:J56"/>
    <mergeCell ref="A37:J37"/>
    <mergeCell ref="A38:B39"/>
    <mergeCell ref="C38:D39"/>
    <mergeCell ref="E38:J38"/>
    <mergeCell ref="A40:B41"/>
    <mergeCell ref="A43:J43"/>
    <mergeCell ref="A44:B45"/>
    <mergeCell ref="C44:D45"/>
    <mergeCell ref="E44:J44"/>
    <mergeCell ref="A1:B4"/>
    <mergeCell ref="C1:J4"/>
    <mergeCell ref="A204:B205"/>
    <mergeCell ref="C204:D205"/>
    <mergeCell ref="E204:J204"/>
    <mergeCell ref="A206:B207"/>
    <mergeCell ref="A199:B200"/>
    <mergeCell ref="A203:J203"/>
    <mergeCell ref="A192:B193"/>
    <mergeCell ref="A196:J196"/>
    <mergeCell ref="A197:B198"/>
    <mergeCell ref="C197:D198"/>
    <mergeCell ref="E197:J197"/>
    <mergeCell ref="A188:A189"/>
    <mergeCell ref="B188:B189"/>
    <mergeCell ref="A190:A191"/>
    <mergeCell ref="B190:B191"/>
    <mergeCell ref="B180:B181"/>
    <mergeCell ref="A182:A183"/>
    <mergeCell ref="B182:B183"/>
    <mergeCell ref="A184:A185"/>
    <mergeCell ref="B184:B185"/>
    <mergeCell ref="A186:A187"/>
    <mergeCell ref="B186:B187"/>
    <mergeCell ref="A148:B149"/>
    <mergeCell ref="A175:J175"/>
    <mergeCell ref="A176:B177"/>
    <mergeCell ref="C176:D177"/>
    <mergeCell ref="E176:J176"/>
    <mergeCell ref="A178:A179"/>
    <mergeCell ref="B178:B179"/>
    <mergeCell ref="A180:A181"/>
    <mergeCell ref="A142:A143"/>
    <mergeCell ref="B142:B143"/>
    <mergeCell ref="A144:A145"/>
    <mergeCell ref="B144:B145"/>
    <mergeCell ref="A146:A147"/>
    <mergeCell ref="B146:B147"/>
    <mergeCell ref="A151:J151"/>
    <mergeCell ref="A152:B153"/>
    <mergeCell ref="C152:D153"/>
    <mergeCell ref="E152:J152"/>
    <mergeCell ref="A154:B155"/>
    <mergeCell ref="A157:J157"/>
    <mergeCell ref="A158:B159"/>
    <mergeCell ref="C158:D159"/>
    <mergeCell ref="E158:J158"/>
    <mergeCell ref="A160:B161"/>
    <mergeCell ref="A136:B137"/>
    <mergeCell ref="C136:D137"/>
    <mergeCell ref="E136:J136"/>
    <mergeCell ref="A138:A139"/>
    <mergeCell ref="B138:B139"/>
    <mergeCell ref="A140:A141"/>
    <mergeCell ref="B140:B141"/>
    <mergeCell ref="A127:A128"/>
    <mergeCell ref="B127:B128"/>
    <mergeCell ref="A129:A130"/>
    <mergeCell ref="B129:B130"/>
    <mergeCell ref="A131:B132"/>
    <mergeCell ref="A135:J135"/>
    <mergeCell ref="A116:B117"/>
    <mergeCell ref="A120:J120"/>
    <mergeCell ref="A121:B122"/>
    <mergeCell ref="C121:D122"/>
    <mergeCell ref="E121:J121"/>
    <mergeCell ref="A123:A124"/>
    <mergeCell ref="B123:B124"/>
    <mergeCell ref="A125:A126"/>
    <mergeCell ref="B125:B126"/>
    <mergeCell ref="A86:A87"/>
    <mergeCell ref="B86:B87"/>
    <mergeCell ref="B80:B81"/>
    <mergeCell ref="A82:A83"/>
    <mergeCell ref="B82:B83"/>
    <mergeCell ref="A114:A115"/>
    <mergeCell ref="B114:B115"/>
    <mergeCell ref="A96:J96"/>
    <mergeCell ref="A97:B98"/>
    <mergeCell ref="C97:D98"/>
    <mergeCell ref="E97:J97"/>
    <mergeCell ref="A103:B104"/>
    <mergeCell ref="A107:J107"/>
    <mergeCell ref="A108:B109"/>
    <mergeCell ref="C108:D109"/>
    <mergeCell ref="E108:J108"/>
    <mergeCell ref="A110:A111"/>
    <mergeCell ref="B110:B111"/>
    <mergeCell ref="A112:A113"/>
    <mergeCell ref="B112:B113"/>
    <mergeCell ref="A99:A100"/>
    <mergeCell ref="B99:B100"/>
    <mergeCell ref="A101:A102"/>
    <mergeCell ref="B101:B102"/>
    <mergeCell ref="C74:D75"/>
    <mergeCell ref="E74:J74"/>
    <mergeCell ref="A76:A77"/>
    <mergeCell ref="B76:B77"/>
    <mergeCell ref="A78:A79"/>
    <mergeCell ref="B78:B79"/>
    <mergeCell ref="A80:A81"/>
    <mergeCell ref="A84:A85"/>
    <mergeCell ref="B84:B85"/>
    <mergeCell ref="A16:A17"/>
    <mergeCell ref="B16:B17"/>
    <mergeCell ref="A20:A21"/>
    <mergeCell ref="B20:B21"/>
    <mergeCell ref="A88:A89"/>
    <mergeCell ref="B88:B89"/>
    <mergeCell ref="A90:A91"/>
    <mergeCell ref="B90:B91"/>
    <mergeCell ref="A92:B93"/>
    <mergeCell ref="A22:B23"/>
    <mergeCell ref="A18:A19"/>
    <mergeCell ref="B18:B19"/>
    <mergeCell ref="A25:J25"/>
    <mergeCell ref="A26:B27"/>
    <mergeCell ref="C26:D27"/>
    <mergeCell ref="E26:J26"/>
    <mergeCell ref="A28:B29"/>
    <mergeCell ref="A31:J31"/>
    <mergeCell ref="A32:B33"/>
    <mergeCell ref="C32:D33"/>
    <mergeCell ref="E32:J32"/>
    <mergeCell ref="A34:B35"/>
    <mergeCell ref="A73:J73"/>
    <mergeCell ref="A74:B75"/>
    <mergeCell ref="A14:A15"/>
    <mergeCell ref="B14:B15"/>
    <mergeCell ref="A8:A9"/>
    <mergeCell ref="B8:B9"/>
    <mergeCell ref="A10:A11"/>
    <mergeCell ref="B10:B11"/>
    <mergeCell ref="A12:A13"/>
    <mergeCell ref="B12:B13"/>
    <mergeCell ref="A5:J5"/>
    <mergeCell ref="A6:B7"/>
    <mergeCell ref="C6:D7"/>
    <mergeCell ref="E6:J6"/>
    <mergeCell ref="A172:B173"/>
    <mergeCell ref="A169:J169"/>
    <mergeCell ref="A170:B171"/>
    <mergeCell ref="C170:D171"/>
    <mergeCell ref="E170:J170"/>
    <mergeCell ref="A163:J163"/>
    <mergeCell ref="A164:B165"/>
    <mergeCell ref="C164:D165"/>
    <mergeCell ref="E164:J164"/>
    <mergeCell ref="A166:B1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CORREGIDO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2020-08-12T00:35:02Z</dcterms:created>
  <dcterms:modified xsi:type="dcterms:W3CDTF">2020-08-24T21:24:21Z</dcterms:modified>
</cp:coreProperties>
</file>