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DOMESTICOS FINAL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1" l="1"/>
  <c r="G116" i="1"/>
  <c r="G47" i="1" l="1"/>
  <c r="H47" i="1"/>
  <c r="I47" i="1"/>
  <c r="J47" i="1"/>
  <c r="K47" i="1"/>
  <c r="L47" i="1"/>
  <c r="H46" i="1"/>
  <c r="I46" i="1"/>
  <c r="J46" i="1"/>
  <c r="K46" i="1"/>
  <c r="H20" i="1" l="1"/>
  <c r="H108" i="1" l="1"/>
  <c r="I108" i="1" s="1"/>
  <c r="J108" i="1" s="1"/>
  <c r="K108" i="1" s="1"/>
  <c r="L108" i="1" s="1"/>
  <c r="H102" i="1" l="1"/>
  <c r="I102" i="1" s="1"/>
  <c r="J102" i="1" s="1"/>
  <c r="K102" i="1" s="1"/>
  <c r="L102" i="1" s="1"/>
  <c r="G66" i="1"/>
  <c r="H66" i="1"/>
  <c r="I66" i="1"/>
  <c r="J66" i="1"/>
  <c r="K66" i="1"/>
  <c r="L66" i="1"/>
  <c r="H65" i="1"/>
  <c r="I65" i="1"/>
  <c r="J65" i="1"/>
  <c r="K65" i="1"/>
  <c r="L65" i="1"/>
  <c r="G65" i="1"/>
  <c r="G98" i="1" l="1"/>
  <c r="G110" i="1" s="1"/>
  <c r="H98" i="1"/>
  <c r="H110" i="1" s="1"/>
  <c r="I98" i="1"/>
  <c r="I110" i="1" s="1"/>
  <c r="J98" i="1"/>
  <c r="J110" i="1" s="1"/>
  <c r="K98" i="1"/>
  <c r="K110" i="1" s="1"/>
  <c r="L98" i="1"/>
  <c r="L110" i="1" s="1"/>
  <c r="L97" i="1"/>
  <c r="L109" i="1" s="1"/>
  <c r="H97" i="1"/>
  <c r="H109" i="1" s="1"/>
  <c r="I97" i="1"/>
  <c r="I109" i="1" s="1"/>
  <c r="J97" i="1"/>
  <c r="J109" i="1" s="1"/>
  <c r="K97" i="1"/>
  <c r="K109" i="1" s="1"/>
  <c r="G97" i="1"/>
  <c r="G109" i="1" s="1"/>
  <c r="H35" i="1"/>
  <c r="G86" i="1"/>
  <c r="G21" i="1"/>
  <c r="H21" i="1"/>
  <c r="I21" i="1"/>
  <c r="J21" i="1"/>
  <c r="K21" i="1"/>
  <c r="L21" i="1"/>
  <c r="I20" i="1"/>
  <c r="J20" i="1"/>
  <c r="K20" i="1"/>
  <c r="L20" i="1"/>
  <c r="G20" i="1"/>
  <c r="H7" i="1"/>
  <c r="I7" i="1" s="1"/>
  <c r="J7" i="1" s="1"/>
  <c r="K7" i="1" s="1"/>
  <c r="L7" i="1" s="1"/>
  <c r="H115" i="1" l="1"/>
  <c r="I115" i="1" s="1"/>
  <c r="J115" i="1" s="1"/>
  <c r="K115" i="1" s="1"/>
  <c r="L115" i="1" s="1"/>
  <c r="H92" i="1"/>
  <c r="I92" i="1" s="1"/>
  <c r="J92" i="1" s="1"/>
  <c r="K92" i="1" s="1"/>
  <c r="L92" i="1" s="1"/>
  <c r="L86" i="1"/>
  <c r="L116" i="1" s="1"/>
  <c r="K86" i="1"/>
  <c r="K116" i="1" s="1"/>
  <c r="J86" i="1"/>
  <c r="J116" i="1" s="1"/>
  <c r="I86" i="1"/>
  <c r="I116" i="1" s="1"/>
  <c r="G87" i="1"/>
  <c r="H87" i="1"/>
  <c r="H117" i="1" s="1"/>
  <c r="I87" i="1"/>
  <c r="I117" i="1" s="1"/>
  <c r="J87" i="1"/>
  <c r="J117" i="1" s="1"/>
  <c r="K87" i="1"/>
  <c r="K117" i="1" s="1"/>
  <c r="L87" i="1"/>
  <c r="L117" i="1" s="1"/>
  <c r="H86" i="1"/>
  <c r="H116" i="1" s="1"/>
  <c r="H71" i="1"/>
  <c r="I71" i="1" s="1"/>
  <c r="J71" i="1" s="1"/>
  <c r="K71" i="1" s="1"/>
  <c r="L71" i="1" s="1"/>
  <c r="H52" i="1"/>
  <c r="I52" i="1" s="1"/>
  <c r="J52" i="1" s="1"/>
  <c r="K52" i="1" s="1"/>
  <c r="L52" i="1" s="1"/>
  <c r="L46" i="1"/>
  <c r="G46" i="1"/>
  <c r="H41" i="1"/>
  <c r="I41" i="1" s="1"/>
  <c r="J41" i="1" s="1"/>
  <c r="K41" i="1" s="1"/>
  <c r="L41" i="1" s="1"/>
  <c r="L36" i="1"/>
  <c r="K36" i="1"/>
  <c r="J36" i="1"/>
  <c r="I36" i="1"/>
  <c r="H36" i="1"/>
  <c r="G36" i="1"/>
  <c r="L35" i="1"/>
  <c r="K35" i="1"/>
  <c r="J35" i="1"/>
  <c r="I35" i="1"/>
  <c r="G35" i="1"/>
  <c r="H26" i="1"/>
  <c r="I26" i="1" s="1"/>
  <c r="J26" i="1" s="1"/>
  <c r="K26" i="1" s="1"/>
  <c r="L26" i="1" s="1"/>
</calcChain>
</file>

<file path=xl/sharedStrings.xml><?xml version="1.0" encoding="utf-8"?>
<sst xmlns="http://schemas.openxmlformats.org/spreadsheetml/2006/main" count="313" uniqueCount="60">
  <si>
    <t>DATOS GENERALES</t>
  </si>
  <si>
    <t>VERT. 1</t>
  </si>
  <si>
    <t>Ton/año</t>
  </si>
  <si>
    <t xml:space="preserve">Carga Contaminante generada DBO </t>
  </si>
  <si>
    <t>VERT. 2</t>
  </si>
  <si>
    <t xml:space="preserve">Carga Contaminante generada SST </t>
  </si>
  <si>
    <t>VERT. 3</t>
  </si>
  <si>
    <t>VERT. 4</t>
  </si>
  <si>
    <t>Carga Contaminante generada SST</t>
  </si>
  <si>
    <t>VERT. 5</t>
  </si>
  <si>
    <t>VERT. 6</t>
  </si>
  <si>
    <t>LINEA BASE</t>
  </si>
  <si>
    <t>AÑO DE PROYECCION</t>
  </si>
  <si>
    <t>CARGA CONTAMINANTE</t>
  </si>
  <si>
    <t>META INDIVIDUAL EMPOBELÉN- Q. MOCONDIDO CUENCA RIO MAYO</t>
  </si>
  <si>
    <t>META INDIVIDUAL EMSANPABLO E.S.P. - SAN PABLO- Q. BATEROS. CUENCA RIO MAYO</t>
  </si>
  <si>
    <t>META INDIVIDUAL EMSANPABLO E.S.P. - SAN PABLO- VTO CEMENTERIO Q. BATEROS. CUENCA RIO MAYO</t>
  </si>
  <si>
    <t>META INDIVIDUAL EMSANPABLO E.S.P. - SAN PABLO- VTO BATEROS Q. BATEROS. CUENCA RIO MAYO</t>
  </si>
  <si>
    <t>META INDIVIDUAL EMSANPABLO E.S.P. - SAN PABLO- VTO LA PLAYA (BOX CUOLVERT) Q. BATEROS. CUENCA RIO MAYO</t>
  </si>
  <si>
    <t>META INDIVIDUAL EMSANPABLO E.S.P. - SAN PABLO- VTO PUENTE RÍO MAYO Q. BATEROS. CUENCA RIO MAYO</t>
  </si>
  <si>
    <t>META INDIVIDUAL AGUACOLON -  ADMINISTRACION PUBLICA COOPERATIVA DE SERVICIOS- Q. EL RINCON CUENCA MAYO</t>
  </si>
  <si>
    <t>META INDIVIDUAL AGUACOLON -  ADMINISTRACION PUBLICA COOPERATIVA DE SERVICIOS VTO. EMISARIO PRINCIPAL- Q. EL RINCON CUENCA MAYO</t>
  </si>
  <si>
    <t>META INDIVIDUAL AGUACOLON -  ADMINISTRACION PUBLICA COOPERATIVA DE SERVICIOS VERTIMIENTO EMISARIO 2 - Q. EL RINCON CUENCA MAYO</t>
  </si>
  <si>
    <t>META INDIVIDUAL EMPOCRUZ LA CRUZ. Q. EL CARRIZAL . Q. EL CHORILLO- CUENCA RIO MAYO</t>
  </si>
  <si>
    <t>META INDIVIDUAL EMPOCRUZ LA CRUZ. Q. EL CARRIZAL . VTO PABLO SEXTO- CUENCA RIO MAYO</t>
  </si>
  <si>
    <t>META INDIVIDUAL EMPOCRUZ LA CRUZ. Q. EL CARRIZAL . VTO FENELON ORDOÑEZ- CUENCA RIO MAYO</t>
  </si>
  <si>
    <t>META INDIVIDUAL EMPOCRUZ LA CRUZ. Q. EL CARRIZAL . VTO LLANO GRANDE- CUENCA RIO MAYO</t>
  </si>
  <si>
    <t>META INDIVIDUAL EMPOCRUZ LA CRUZ. Q. EL CARRIZAL . VTO LA FLORESTA- CUENCA RIO MAYO</t>
  </si>
  <si>
    <t>META INDIVIDUAL EMPOCRUZ LA CRUZ. Q. EL ZANJON . VTO COLISEO- CUENCA RIO MAYO</t>
  </si>
  <si>
    <t>META INDIVIDUAL EMPOCRUZ LA CRUZ. Q. EL ZANJON . VTO CHORILLO- CUENCA RIO MAYO</t>
  </si>
  <si>
    <t>VERT. 7</t>
  </si>
  <si>
    <t>META INDIVIDUAL EMLAUNIÓN LA UNION Q. LA FRAGUA. Q EL CHORRILLO-  CUENCA RIO MAYO</t>
  </si>
  <si>
    <t>META INDIVIDUAL EMLAUNIÓN LA UNION Q. LA FRAGUA.VTO EMISARIO 1 -  CUENCA RIO MAYO</t>
  </si>
  <si>
    <t>META INDIVIDUAL EMLAUNIÓN LA UNION Q. LA FRAGUA.VTO EMISARIO 2 -  CUENCA RIO MAYO</t>
  </si>
  <si>
    <t>META INDIVIDUAL EMLAUNIÓN LA UNION Q. LA FRAGUA.VTO EMISARIO 3 -  CUENCA RIO MAYO</t>
  </si>
  <si>
    <t>META INDIVIDUAL EMLAUNIÓN LA UNION Q EL CHORRILLO VTO EMISARIO 4-  CUENCA RIO MAYO</t>
  </si>
  <si>
    <t>META INDIVIDUAL EMLAUNIÓN LA UNION Q EL CHORRILLO VTO EMISARIO 5-  CUENCA RIO MAYO</t>
  </si>
  <si>
    <t>META INDIVIDUAL EMLAUNIÓN LA UNION Q EL CHORRILLO VTO EMISARIO 6-  CUENCA RIO MAYO</t>
  </si>
  <si>
    <t>META INDIVIDUAL EMLAUNIÓN LA UNION Q EL CHORRILLO VTO EMISARIO 7-  CUENCA RIO MAYO</t>
  </si>
  <si>
    <t>META INDIVIDUAL EMCARTAGO SAN PEDRO DE CARTAGO. Q. LA FRAGUA. Q MOLINOS- CUENCA RIO MAYO</t>
  </si>
  <si>
    <t>META INDIVIDUAL EMCARTAGO SAN PEDRO DE CARTAGO. Q. LA FRAGUA. VERTIMIENTO NO. 1 PTAR SAN PEDRO DE CARTAGO - CUENCA RIO MAYO</t>
  </si>
  <si>
    <t>META INDIVIDUAL EMCARTAGO SAN PEDRO DE CARTAGO.  VERTIMIENTO NO. 2 PTAR LOS MOLINOS  Q MOLINOS- CUENCA RIO MAYO</t>
  </si>
  <si>
    <t>META GLOBAL  DBO Y SST CUENCA RIO MAYO SECTOR DOMÉSTICO</t>
  </si>
  <si>
    <t>Corporación Autónoma Regional de Nariño- CORPONARIÑO
Establecimiento de meta de carga contaminante quinquenio  2020-2024 - Art. 2.2.9.7.3.5. Decreto 1076 / 2015
 PROPUESTA DE META INDIVIDUAL O GRUPAL DE METAS DE CARGA CONTAMINANTE SUB ZONA RIO MAYO USUARIOS DOMESTICOS</t>
  </si>
  <si>
    <t xml:space="preserve"> EMPOBELÉN E.S.P. - BELÉN - COLECTOR 2-INDUSTRIAL (Residencial)</t>
  </si>
  <si>
    <t xml:space="preserve"> EMPOBELÉN E.S.P. - BELÉN - COLECTOR 3-EL MIRADOR</t>
  </si>
  <si>
    <t xml:space="preserve"> EMPOBELÉN E.S.P. - BELÉN - COLECTOR 4-PPAL (BARRIO INDUSTRIAL)</t>
  </si>
  <si>
    <t xml:space="preserve"> EMPOBELÉN E.S.P. - BELÉN - COLECTOR 5-PUERTAS DEL SOL </t>
  </si>
  <si>
    <t xml:space="preserve"> EMPOBELÉN E.S.P. - BELÉN - COLECTOR 6-DIVINO NIÑO</t>
  </si>
  <si>
    <t xml:space="preserve"> EMPOBELÉN E.S.P. - BELÉN - COLECTOR 7-POTRERITO</t>
  </si>
  <si>
    <t>META INDIVIDUAL EMCARTAGO SAN PEDRO DE CARTAGO. Q. LA FRAGUA. VERTIMIENTO NO. 1 Población sin PTAR</t>
  </si>
  <si>
    <t>META INDIVIDUAL EMCARTAGO SAN PEDRO DE CARTAGO. PTAR vereda La Chorrera/Alc. Mpal. San Pedro de Cartago ( Evelio Rosero Riascos)</t>
  </si>
  <si>
    <t>META GLOBAL ALCALDIA MUNICIPAL SAN PREDRO DE CARTAGO</t>
  </si>
  <si>
    <t>REDUCCION DE PUNTOS DE VERTIMIENTO</t>
  </si>
  <si>
    <t>AÑO DE REDUCCION DE PUNTO DE VERTIMIENTO</t>
  </si>
  <si>
    <t>NINGUNO</t>
  </si>
  <si>
    <t>SE UNIFICA LOS PUNTOS 1,2 Y 3</t>
  </si>
  <si>
    <t>2023 - 2024</t>
  </si>
  <si>
    <t>SE UNIFICA 2 Y 3</t>
  </si>
  <si>
    <t>SE UNIFICA 5 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</si>
</sst>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08">
    <xf numFmtId="0" fontId="0" fillId="0" borderId="0" xfId="0"/>
    <xf numFmtId="2" fontId="2" fillId="4" borderId="23" xfId="0" applyNumberFormat="1" applyFont="1" applyFill="1" applyBorder="1" applyAlignment="1">
      <alignment horizontal="right" vertical="top" wrapText="1"/>
    </xf>
    <xf numFmtId="2" fontId="2" fillId="4" borderId="23" xfId="0" applyNumberFormat="1" applyFont="1" applyFill="1" applyBorder="1" applyAlignment="1">
      <alignment horizontal="right" vertical="top"/>
    </xf>
    <xf numFmtId="165" fontId="2" fillId="4" borderId="23" xfId="0" applyNumberFormat="1" applyFont="1" applyFill="1" applyBorder="1" applyAlignment="1">
      <alignment horizontal="right" vertical="top" wrapText="1"/>
    </xf>
    <xf numFmtId="165" fontId="2" fillId="4" borderId="23" xfId="0" applyNumberFormat="1" applyFont="1" applyFill="1" applyBorder="1" applyAlignment="1">
      <alignment horizontal="right" vertical="top"/>
    </xf>
    <xf numFmtId="2" fontId="2" fillId="4" borderId="23" xfId="0" applyNumberFormat="1" applyFont="1" applyFill="1" applyBorder="1" applyAlignment="1">
      <alignment vertical="top" wrapText="1"/>
    </xf>
    <xf numFmtId="165" fontId="2" fillId="4" borderId="23" xfId="0" applyNumberFormat="1" applyFont="1" applyFill="1" applyBorder="1" applyAlignment="1">
      <alignment wrapText="1"/>
    </xf>
    <xf numFmtId="2" fontId="2" fillId="4" borderId="23" xfId="0" applyNumberFormat="1" applyFont="1" applyFill="1" applyBorder="1" applyAlignment="1">
      <alignment wrapText="1"/>
    </xf>
    <xf numFmtId="164" fontId="2" fillId="4" borderId="23" xfId="0" applyNumberFormat="1" applyFont="1" applyFill="1" applyBorder="1" applyAlignment="1">
      <alignment wrapText="1"/>
    </xf>
    <xf numFmtId="2" fontId="4" fillId="4" borderId="23" xfId="0" applyNumberFormat="1" applyFont="1" applyFill="1" applyBorder="1" applyAlignment="1">
      <alignment horizontal="right" vertical="top" wrapText="1"/>
    </xf>
    <xf numFmtId="2" fontId="5" fillId="0" borderId="5" xfId="0" applyNumberFormat="1" applyFont="1" applyFill="1" applyBorder="1" applyAlignment="1">
      <alignment horizontal="right" vertical="top"/>
    </xf>
    <xf numFmtId="2" fontId="5" fillId="0" borderId="23" xfId="0" applyNumberFormat="1" applyFont="1" applyFill="1" applyBorder="1" applyAlignment="1">
      <alignment horizontal="right" vertical="top"/>
    </xf>
    <xf numFmtId="0" fontId="7" fillId="0" borderId="0" xfId="0" applyFont="1"/>
    <xf numFmtId="0" fontId="10" fillId="3" borderId="26" xfId="0" applyFont="1" applyFill="1" applyBorder="1" applyAlignment="1">
      <alignment horizontal="right" vertical="top"/>
    </xf>
    <xf numFmtId="0" fontId="10" fillId="3" borderId="27" xfId="0" applyFont="1" applyFill="1" applyBorder="1" applyAlignment="1">
      <alignment horizontal="right" vertical="top"/>
    </xf>
    <xf numFmtId="0" fontId="10" fillId="3" borderId="28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top"/>
    </xf>
    <xf numFmtId="0" fontId="10" fillId="3" borderId="15" xfId="0" applyFont="1" applyFill="1" applyBorder="1" applyAlignment="1">
      <alignment horizontal="right" vertical="top"/>
    </xf>
    <xf numFmtId="0" fontId="10" fillId="3" borderId="16" xfId="0" applyFont="1" applyFill="1" applyBorder="1" applyAlignment="1">
      <alignment horizontal="right" vertical="top"/>
    </xf>
    <xf numFmtId="0" fontId="6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right" vertical="top"/>
    </xf>
    <xf numFmtId="0" fontId="5" fillId="4" borderId="7" xfId="0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wrapText="1"/>
    </xf>
    <xf numFmtId="2" fontId="2" fillId="4" borderId="0" xfId="0" applyNumberFormat="1" applyFont="1" applyFill="1" applyBorder="1" applyAlignment="1">
      <alignment wrapText="1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4" borderId="29" xfId="2" applyFont="1" applyFill="1" applyBorder="1" applyAlignment="1">
      <alignment horizontal="center" vertical="center" wrapText="1"/>
    </xf>
    <xf numFmtId="0" fontId="6" fillId="4" borderId="30" xfId="2" applyFont="1" applyFill="1" applyBorder="1" applyAlignment="1">
      <alignment horizontal="center" vertical="center" wrapText="1"/>
    </xf>
    <xf numFmtId="0" fontId="6" fillId="4" borderId="3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35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 wrapText="1"/>
    </xf>
    <xf numFmtId="0" fontId="6" fillId="3" borderId="3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95251</xdr:rowOff>
    </xdr:from>
    <xdr:to>
      <xdr:col>1</xdr:col>
      <xdr:colOff>2533651</xdr:colOff>
      <xdr:row>3</xdr:row>
      <xdr:rowOff>161492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14301" y="95251"/>
          <a:ext cx="31813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B68" zoomScale="90" zoomScaleNormal="90" workbookViewId="0">
      <selection activeCell="I86" sqref="I86"/>
    </sheetView>
  </sheetViews>
  <sheetFormatPr baseColWidth="10" defaultRowHeight="12" x14ac:dyDescent="0.2"/>
  <cols>
    <col min="1" max="1" width="11.42578125" style="12"/>
    <col min="2" max="4" width="39.7109375" style="12" customWidth="1"/>
    <col min="5" max="5" width="31.5703125" style="12" customWidth="1"/>
    <col min="6" max="6" width="11.42578125" style="12"/>
    <col min="7" max="7" width="12.140625" style="24" customWidth="1"/>
    <col min="8" max="12" width="6.5703125" style="24" bestFit="1" customWidth="1"/>
    <col min="13" max="16384" width="11.42578125" style="12"/>
  </cols>
  <sheetData>
    <row r="1" spans="1:12" ht="12" customHeight="1" x14ac:dyDescent="0.2">
      <c r="A1" s="86"/>
      <c r="B1" s="87"/>
      <c r="C1" s="92" t="s">
        <v>43</v>
      </c>
      <c r="D1" s="93"/>
      <c r="E1" s="93"/>
      <c r="F1" s="93"/>
      <c r="G1" s="93"/>
      <c r="H1" s="93"/>
      <c r="I1" s="93"/>
      <c r="J1" s="93"/>
      <c r="K1" s="93"/>
      <c r="L1" s="94"/>
    </row>
    <row r="2" spans="1:12" ht="15" customHeight="1" x14ac:dyDescent="0.2">
      <c r="A2" s="88"/>
      <c r="B2" s="89"/>
      <c r="C2" s="95"/>
      <c r="D2" s="96"/>
      <c r="E2" s="96"/>
      <c r="F2" s="96"/>
      <c r="G2" s="96"/>
      <c r="H2" s="96"/>
      <c r="I2" s="96"/>
      <c r="J2" s="96"/>
      <c r="K2" s="96"/>
      <c r="L2" s="97"/>
    </row>
    <row r="3" spans="1:12" ht="15" customHeight="1" x14ac:dyDescent="0.2">
      <c r="A3" s="88"/>
      <c r="B3" s="89"/>
      <c r="C3" s="95"/>
      <c r="D3" s="96"/>
      <c r="E3" s="96"/>
      <c r="F3" s="96"/>
      <c r="G3" s="96"/>
      <c r="H3" s="96"/>
      <c r="I3" s="96"/>
      <c r="J3" s="96"/>
      <c r="K3" s="96"/>
      <c r="L3" s="97"/>
    </row>
    <row r="4" spans="1:12" ht="27.75" customHeight="1" thickBot="1" x14ac:dyDescent="0.25">
      <c r="A4" s="90"/>
      <c r="B4" s="91"/>
      <c r="C4" s="98"/>
      <c r="D4" s="99"/>
      <c r="E4" s="99"/>
      <c r="F4" s="99"/>
      <c r="G4" s="99"/>
      <c r="H4" s="99"/>
      <c r="I4" s="99"/>
      <c r="J4" s="99"/>
      <c r="K4" s="99"/>
      <c r="L4" s="100"/>
    </row>
    <row r="5" spans="1:12" ht="12.75" thickBot="1" x14ac:dyDescent="0.25">
      <c r="A5" s="66" t="s">
        <v>14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15.75" customHeight="1" thickBot="1" x14ac:dyDescent="0.25">
      <c r="A6" s="69" t="s">
        <v>0</v>
      </c>
      <c r="B6" s="70"/>
      <c r="C6" s="57" t="s">
        <v>53</v>
      </c>
      <c r="D6" s="57" t="s">
        <v>54</v>
      </c>
      <c r="E6" s="73" t="s">
        <v>13</v>
      </c>
      <c r="F6" s="74"/>
      <c r="G6" s="77" t="s">
        <v>12</v>
      </c>
      <c r="H6" s="78"/>
      <c r="I6" s="78"/>
      <c r="J6" s="78"/>
      <c r="K6" s="78"/>
      <c r="L6" s="79"/>
    </row>
    <row r="7" spans="1:12" ht="15.75" customHeight="1" thickBot="1" x14ac:dyDescent="0.25">
      <c r="A7" s="71"/>
      <c r="B7" s="72"/>
      <c r="C7" s="58"/>
      <c r="D7" s="58"/>
      <c r="E7" s="75"/>
      <c r="F7" s="76"/>
      <c r="G7" s="13" t="s">
        <v>11</v>
      </c>
      <c r="H7" s="14">
        <f>2019+1</f>
        <v>2020</v>
      </c>
      <c r="I7" s="14">
        <f>+H7+1</f>
        <v>2021</v>
      </c>
      <c r="J7" s="14">
        <f t="shared" ref="J7" si="0">+I7+1</f>
        <v>2022</v>
      </c>
      <c r="K7" s="14">
        <f t="shared" ref="K7" si="1">+J7+1</f>
        <v>2023</v>
      </c>
      <c r="L7" s="15">
        <f t="shared" ref="L7" si="2">+K7+1</f>
        <v>2024</v>
      </c>
    </row>
    <row r="8" spans="1:12" ht="17.25" customHeight="1" x14ac:dyDescent="0.2">
      <c r="A8" s="80" t="s">
        <v>1</v>
      </c>
      <c r="B8" s="84" t="s">
        <v>44</v>
      </c>
      <c r="C8" s="55" t="s">
        <v>55</v>
      </c>
      <c r="D8" s="55" t="s">
        <v>55</v>
      </c>
      <c r="E8" s="16" t="s">
        <v>3</v>
      </c>
      <c r="F8" s="17" t="s">
        <v>2</v>
      </c>
      <c r="G8" s="1">
        <v>11.580652246213344</v>
      </c>
      <c r="H8" s="1">
        <v>2.1517222454336276</v>
      </c>
      <c r="I8" s="1">
        <v>2.177542912378831</v>
      </c>
      <c r="J8" s="1">
        <v>2.2036734273273773</v>
      </c>
      <c r="K8" s="1">
        <v>2.2301175084553049</v>
      </c>
      <c r="L8" s="2">
        <v>2.2568789185567684</v>
      </c>
    </row>
    <row r="9" spans="1:12" ht="12.75" customHeight="1" thickBot="1" x14ac:dyDescent="0.25">
      <c r="A9" s="81"/>
      <c r="B9" s="85"/>
      <c r="C9" s="56"/>
      <c r="D9" s="56"/>
      <c r="E9" s="18" t="s">
        <v>8</v>
      </c>
      <c r="F9" s="19" t="s">
        <v>2</v>
      </c>
      <c r="G9" s="1">
        <v>11.580652246213344</v>
      </c>
      <c r="H9" s="1">
        <v>2.1517222454336276</v>
      </c>
      <c r="I9" s="1">
        <v>2.177542912378831</v>
      </c>
      <c r="J9" s="1">
        <v>2.2036734273273773</v>
      </c>
      <c r="K9" s="1">
        <v>2.2301175084553049</v>
      </c>
      <c r="L9" s="2">
        <v>2.2568789185567684</v>
      </c>
    </row>
    <row r="10" spans="1:12" ht="16.5" customHeight="1" x14ac:dyDescent="0.2">
      <c r="A10" s="80" t="s">
        <v>4</v>
      </c>
      <c r="B10" s="84" t="s">
        <v>45</v>
      </c>
      <c r="C10" s="55" t="s">
        <v>55</v>
      </c>
      <c r="D10" s="55" t="s">
        <v>55</v>
      </c>
      <c r="E10" s="16" t="s">
        <v>3</v>
      </c>
      <c r="F10" s="17" t="s">
        <v>2</v>
      </c>
      <c r="G10" s="1">
        <v>3.6368990525298099</v>
      </c>
      <c r="H10" s="1">
        <v>0.67574748203700663</v>
      </c>
      <c r="I10" s="1">
        <v>0.68385645182145083</v>
      </c>
      <c r="J10" s="1">
        <v>0.69206272924330814</v>
      </c>
      <c r="K10" s="1">
        <v>0.70036748199422805</v>
      </c>
      <c r="L10" s="2">
        <v>0.70877189177815869</v>
      </c>
    </row>
    <row r="11" spans="1:12" ht="12.75" customHeight="1" thickBot="1" x14ac:dyDescent="0.25">
      <c r="A11" s="81"/>
      <c r="B11" s="85"/>
      <c r="C11" s="56"/>
      <c r="D11" s="56"/>
      <c r="E11" s="18" t="s">
        <v>5</v>
      </c>
      <c r="F11" s="19" t="s">
        <v>2</v>
      </c>
      <c r="G11" s="1">
        <v>3.6368990525298099</v>
      </c>
      <c r="H11" s="1">
        <v>0.67574748203700663</v>
      </c>
      <c r="I11" s="1">
        <v>0.68385645182145083</v>
      </c>
      <c r="J11" s="1">
        <v>0.69206272924330814</v>
      </c>
      <c r="K11" s="1">
        <v>0.70036748199422805</v>
      </c>
      <c r="L11" s="2">
        <v>0.70877189177815869</v>
      </c>
    </row>
    <row r="12" spans="1:12" ht="12.75" customHeight="1" x14ac:dyDescent="0.2">
      <c r="A12" s="80" t="s">
        <v>6</v>
      </c>
      <c r="B12" s="84" t="s">
        <v>46</v>
      </c>
      <c r="C12" s="55" t="s">
        <v>55</v>
      </c>
      <c r="D12" s="55" t="s">
        <v>55</v>
      </c>
      <c r="E12" s="16" t="s">
        <v>3</v>
      </c>
      <c r="F12" s="17" t="s">
        <v>2</v>
      </c>
      <c r="G12" s="1">
        <v>31.296473425717046</v>
      </c>
      <c r="H12" s="1">
        <v>5.8149849112131902</v>
      </c>
      <c r="I12" s="1">
        <v>5.8847647301477481</v>
      </c>
      <c r="J12" s="1">
        <v>5.9553819069095209</v>
      </c>
      <c r="K12" s="1">
        <v>6.026846489792435</v>
      </c>
      <c r="L12" s="2">
        <v>6.099168647669944</v>
      </c>
    </row>
    <row r="13" spans="1:12" ht="27.75" customHeight="1" thickBot="1" x14ac:dyDescent="0.25">
      <c r="A13" s="81"/>
      <c r="B13" s="85"/>
      <c r="C13" s="56"/>
      <c r="D13" s="56"/>
      <c r="E13" s="18" t="s">
        <v>5</v>
      </c>
      <c r="F13" s="19" t="s">
        <v>2</v>
      </c>
      <c r="G13" s="1">
        <v>31.296473425717046</v>
      </c>
      <c r="H13" s="1">
        <v>5.8149849112131902</v>
      </c>
      <c r="I13" s="1">
        <v>5.8847647301477481</v>
      </c>
      <c r="J13" s="1">
        <v>5.9553819069095209</v>
      </c>
      <c r="K13" s="1">
        <v>6.026846489792435</v>
      </c>
      <c r="L13" s="2">
        <v>6.099168647669944</v>
      </c>
    </row>
    <row r="14" spans="1:12" ht="24" customHeight="1" x14ac:dyDescent="0.2">
      <c r="A14" s="80" t="s">
        <v>7</v>
      </c>
      <c r="B14" s="82" t="s">
        <v>47</v>
      </c>
      <c r="C14" s="55" t="s">
        <v>55</v>
      </c>
      <c r="D14" s="55" t="s">
        <v>55</v>
      </c>
      <c r="E14" s="16" t="s">
        <v>3</v>
      </c>
      <c r="F14" s="17" t="s">
        <v>2</v>
      </c>
      <c r="G14" s="1">
        <v>5.7041890402835973</v>
      </c>
      <c r="H14" s="1">
        <v>1.0598565770896211</v>
      </c>
      <c r="I14" s="1">
        <v>1.0725748560146964</v>
      </c>
      <c r="J14" s="1">
        <v>1.0854457542868732</v>
      </c>
      <c r="K14" s="1">
        <v>1.0984711033383154</v>
      </c>
      <c r="L14" s="2">
        <v>1.1116527565783751</v>
      </c>
    </row>
    <row r="15" spans="1:12" ht="21" customHeight="1" thickBot="1" x14ac:dyDescent="0.25">
      <c r="A15" s="81"/>
      <c r="B15" s="83"/>
      <c r="C15" s="56"/>
      <c r="D15" s="56"/>
      <c r="E15" s="18" t="s">
        <v>5</v>
      </c>
      <c r="F15" s="19" t="s">
        <v>2</v>
      </c>
      <c r="G15" s="1">
        <v>5.7041890402835973</v>
      </c>
      <c r="H15" s="1">
        <v>1.0598565770896211</v>
      </c>
      <c r="I15" s="1">
        <v>1.0725748560146964</v>
      </c>
      <c r="J15" s="1">
        <v>1.0854457542868732</v>
      </c>
      <c r="K15" s="1">
        <v>1.0984711033383154</v>
      </c>
      <c r="L15" s="2">
        <v>1.1116527565783751</v>
      </c>
    </row>
    <row r="16" spans="1:12" ht="12" customHeight="1" x14ac:dyDescent="0.2">
      <c r="A16" s="80" t="s">
        <v>9</v>
      </c>
      <c r="B16" s="82" t="s">
        <v>48</v>
      </c>
      <c r="C16" s="55" t="s">
        <v>55</v>
      </c>
      <c r="D16" s="55" t="s">
        <v>55</v>
      </c>
      <c r="E16" s="16" t="s">
        <v>3</v>
      </c>
      <c r="F16" s="17" t="s">
        <v>2</v>
      </c>
      <c r="G16" s="1">
        <v>2.7372450763776985</v>
      </c>
      <c r="H16" s="1">
        <v>0.5085888943752207</v>
      </c>
      <c r="I16" s="1">
        <v>0.51469196110772353</v>
      </c>
      <c r="J16" s="1">
        <v>0.52086826464101621</v>
      </c>
      <c r="K16" s="1">
        <v>0.52711868381670834</v>
      </c>
      <c r="L16" s="2">
        <v>0.53344410802250886</v>
      </c>
    </row>
    <row r="17" spans="1:12" ht="26.25" customHeight="1" thickBot="1" x14ac:dyDescent="0.25">
      <c r="A17" s="81"/>
      <c r="B17" s="83"/>
      <c r="C17" s="56"/>
      <c r="D17" s="56"/>
      <c r="E17" s="18" t="s">
        <v>5</v>
      </c>
      <c r="F17" s="19" t="s">
        <v>2</v>
      </c>
      <c r="G17" s="1">
        <v>2.7372450763776985</v>
      </c>
      <c r="H17" s="1">
        <v>0.5085888943752207</v>
      </c>
      <c r="I17" s="1">
        <v>0.51469196110772353</v>
      </c>
      <c r="J17" s="1">
        <v>0.52086826464101621</v>
      </c>
      <c r="K17" s="1">
        <v>0.52711868381670834</v>
      </c>
      <c r="L17" s="2">
        <v>0.53344410802250886</v>
      </c>
    </row>
    <row r="18" spans="1:12" ht="12" customHeight="1" x14ac:dyDescent="0.2">
      <c r="A18" s="80" t="s">
        <v>10</v>
      </c>
      <c r="B18" s="82" t="s">
        <v>49</v>
      </c>
      <c r="C18" s="55" t="s">
        <v>55</v>
      </c>
      <c r="D18" s="55" t="s">
        <v>55</v>
      </c>
      <c r="E18" s="16" t="s">
        <v>3</v>
      </c>
      <c r="F18" s="17" t="s">
        <v>2</v>
      </c>
      <c r="G18" s="1">
        <v>4.4408451588785045</v>
      </c>
      <c r="H18" s="1">
        <v>0.82512324122413438</v>
      </c>
      <c r="I18" s="1">
        <v>0.83502472011882423</v>
      </c>
      <c r="J18" s="1">
        <v>0.84504501676025001</v>
      </c>
      <c r="K18" s="1">
        <v>0.85518555696137311</v>
      </c>
      <c r="L18" s="2">
        <v>0.86544778364490971</v>
      </c>
    </row>
    <row r="19" spans="1:12" ht="30" customHeight="1" thickBot="1" x14ac:dyDescent="0.25">
      <c r="A19" s="81"/>
      <c r="B19" s="83"/>
      <c r="C19" s="56"/>
      <c r="D19" s="56"/>
      <c r="E19" s="18" t="s">
        <v>5</v>
      </c>
      <c r="F19" s="19" t="s">
        <v>2</v>
      </c>
      <c r="G19" s="1">
        <v>4.4408451588785045</v>
      </c>
      <c r="H19" s="1">
        <v>0.82512324122413438</v>
      </c>
      <c r="I19" s="1">
        <v>0.83502472011882423</v>
      </c>
      <c r="J19" s="1">
        <v>0.84504501676025001</v>
      </c>
      <c r="K19" s="1">
        <v>0.85518555696137311</v>
      </c>
      <c r="L19" s="2">
        <v>0.86544778364490971</v>
      </c>
    </row>
    <row r="20" spans="1:12" ht="18" customHeight="1" thickBot="1" x14ac:dyDescent="0.25">
      <c r="A20" s="49" t="s">
        <v>14</v>
      </c>
      <c r="B20" s="50"/>
      <c r="C20" s="50"/>
      <c r="D20" s="51"/>
      <c r="E20" s="20" t="s">
        <v>3</v>
      </c>
      <c r="F20" s="21" t="s">
        <v>2</v>
      </c>
      <c r="G20" s="10">
        <f>+G8+G10+G12+G14+G16+G18</f>
        <v>59.396303999999994</v>
      </c>
      <c r="H20" s="10">
        <f>+H8+H10+H12+H14+H16+H18</f>
        <v>11.036023351372799</v>
      </c>
      <c r="I20" s="10">
        <f t="shared" ref="H20:L21" si="3">+I8+I10+I12+I14+I16+I18</f>
        <v>11.168455631589275</v>
      </c>
      <c r="J20" s="10">
        <f t="shared" si="3"/>
        <v>11.302477099168348</v>
      </c>
      <c r="K20" s="10">
        <f t="shared" si="3"/>
        <v>11.438106824358366</v>
      </c>
      <c r="L20" s="10">
        <f t="shared" si="3"/>
        <v>11.575364106250666</v>
      </c>
    </row>
    <row r="21" spans="1:12" ht="16.5" customHeight="1" x14ac:dyDescent="0.2">
      <c r="A21" s="52"/>
      <c r="B21" s="53"/>
      <c r="C21" s="53"/>
      <c r="D21" s="54"/>
      <c r="E21" s="22" t="s">
        <v>5</v>
      </c>
      <c r="F21" s="23" t="s">
        <v>2</v>
      </c>
      <c r="G21" s="10">
        <f>+G9+G11+G13+G15+G17+G19</f>
        <v>59.396303999999994</v>
      </c>
      <c r="H21" s="10">
        <f t="shared" si="3"/>
        <v>11.036023351372799</v>
      </c>
      <c r="I21" s="10">
        <f t="shared" si="3"/>
        <v>11.168455631589275</v>
      </c>
      <c r="J21" s="10">
        <f t="shared" si="3"/>
        <v>11.302477099168348</v>
      </c>
      <c r="K21" s="10">
        <f t="shared" si="3"/>
        <v>11.438106824358366</v>
      </c>
      <c r="L21" s="10">
        <f t="shared" si="3"/>
        <v>11.575364106250666</v>
      </c>
    </row>
    <row r="23" spans="1:12" ht="12.75" thickBot="1" x14ac:dyDescent="0.25"/>
    <row r="24" spans="1:12" ht="12.75" thickBot="1" x14ac:dyDescent="0.25">
      <c r="A24" s="66" t="s">
        <v>15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2" ht="12.75" thickBot="1" x14ac:dyDescent="0.25">
      <c r="A25" s="69" t="s">
        <v>0</v>
      </c>
      <c r="B25" s="70"/>
      <c r="C25" s="57" t="s">
        <v>53</v>
      </c>
      <c r="D25" s="57" t="s">
        <v>54</v>
      </c>
      <c r="E25" s="73" t="s">
        <v>13</v>
      </c>
      <c r="F25" s="74"/>
      <c r="G25" s="77" t="s">
        <v>12</v>
      </c>
      <c r="H25" s="78"/>
      <c r="I25" s="78"/>
      <c r="J25" s="78"/>
      <c r="K25" s="78"/>
      <c r="L25" s="79"/>
    </row>
    <row r="26" spans="1:12" ht="12.75" thickBot="1" x14ac:dyDescent="0.25">
      <c r="A26" s="71"/>
      <c r="B26" s="72"/>
      <c r="C26" s="58"/>
      <c r="D26" s="58"/>
      <c r="E26" s="75"/>
      <c r="F26" s="76"/>
      <c r="G26" s="13" t="s">
        <v>11</v>
      </c>
      <c r="H26" s="14">
        <f>2019+1</f>
        <v>2020</v>
      </c>
      <c r="I26" s="14">
        <f>+H26+1</f>
        <v>2021</v>
      </c>
      <c r="J26" s="14">
        <f t="shared" ref="J26" si="4">+I26+1</f>
        <v>2022</v>
      </c>
      <c r="K26" s="14">
        <f t="shared" ref="K26" si="5">+J26+1</f>
        <v>2023</v>
      </c>
      <c r="L26" s="15">
        <f t="shared" ref="L26" si="6">+K26+1</f>
        <v>2024</v>
      </c>
    </row>
    <row r="27" spans="1:12" ht="20.25" customHeight="1" x14ac:dyDescent="0.2">
      <c r="A27" s="80" t="s">
        <v>1</v>
      </c>
      <c r="B27" s="82" t="s">
        <v>16</v>
      </c>
      <c r="C27" s="55" t="s">
        <v>56</v>
      </c>
      <c r="D27" s="55" t="s">
        <v>57</v>
      </c>
      <c r="E27" s="16" t="s">
        <v>3</v>
      </c>
      <c r="F27" s="25" t="s">
        <v>2</v>
      </c>
      <c r="G27" s="3">
        <v>4.1178083333333335</v>
      </c>
      <c r="H27" s="3">
        <v>4.1672220333333332</v>
      </c>
      <c r="I27" s="3">
        <v>4.217228697733332</v>
      </c>
      <c r="J27" s="3">
        <v>4.2678354421061329</v>
      </c>
      <c r="K27" s="3">
        <v>4.3190494674114062</v>
      </c>
      <c r="L27" s="4">
        <v>4.3708780610203428</v>
      </c>
    </row>
    <row r="28" spans="1:12" ht="21.75" customHeight="1" thickBot="1" x14ac:dyDescent="0.25">
      <c r="A28" s="81"/>
      <c r="B28" s="83"/>
      <c r="C28" s="65"/>
      <c r="D28" s="65"/>
      <c r="E28" s="18" t="s">
        <v>8</v>
      </c>
      <c r="F28" s="26" t="s">
        <v>2</v>
      </c>
      <c r="G28" s="3">
        <v>4.1178083333333335</v>
      </c>
      <c r="H28" s="3">
        <v>4.1672220333333332</v>
      </c>
      <c r="I28" s="3">
        <v>4.217228697733332</v>
      </c>
      <c r="J28" s="3">
        <v>4.2678354421061329</v>
      </c>
      <c r="K28" s="3">
        <v>4.3190494674114062</v>
      </c>
      <c r="L28" s="4">
        <v>4.3708780610203428</v>
      </c>
    </row>
    <row r="29" spans="1:12" ht="17.25" customHeight="1" x14ac:dyDescent="0.2">
      <c r="A29" s="80" t="s">
        <v>4</v>
      </c>
      <c r="B29" s="82" t="s">
        <v>17</v>
      </c>
      <c r="C29" s="65"/>
      <c r="D29" s="65"/>
      <c r="E29" s="16" t="s">
        <v>3</v>
      </c>
      <c r="F29" s="25" t="s">
        <v>2</v>
      </c>
      <c r="G29" s="3">
        <v>8.8238749999999992</v>
      </c>
      <c r="H29" s="3">
        <v>8.9297614999999997</v>
      </c>
      <c r="I29" s="3">
        <v>9.0369186379999995</v>
      </c>
      <c r="J29" s="3">
        <v>9.1453616616559987</v>
      </c>
      <c r="K29" s="3">
        <v>9.2551060015958715</v>
      </c>
      <c r="L29" s="4">
        <v>9.3661672736150212</v>
      </c>
    </row>
    <row r="30" spans="1:12" ht="21.75" customHeight="1" thickBot="1" x14ac:dyDescent="0.25">
      <c r="A30" s="81"/>
      <c r="B30" s="83"/>
      <c r="C30" s="65"/>
      <c r="D30" s="65"/>
      <c r="E30" s="18" t="s">
        <v>5</v>
      </c>
      <c r="F30" s="26" t="s">
        <v>2</v>
      </c>
      <c r="G30" s="3">
        <v>8.8238749999999992</v>
      </c>
      <c r="H30" s="3">
        <v>8.9297614999999997</v>
      </c>
      <c r="I30" s="3">
        <v>9.0369186379999995</v>
      </c>
      <c r="J30" s="3">
        <v>9.1453616616559987</v>
      </c>
      <c r="K30" s="3">
        <v>9.2551060015958715</v>
      </c>
      <c r="L30" s="4">
        <v>9.3661672736150212</v>
      </c>
    </row>
    <row r="31" spans="1:12" ht="21.75" customHeight="1" x14ac:dyDescent="0.2">
      <c r="A31" s="80" t="s">
        <v>6</v>
      </c>
      <c r="B31" s="82" t="s">
        <v>18</v>
      </c>
      <c r="C31" s="65"/>
      <c r="D31" s="65"/>
      <c r="E31" s="16" t="s">
        <v>3</v>
      </c>
      <c r="F31" s="25" t="s">
        <v>2</v>
      </c>
      <c r="G31" s="3">
        <v>20.000783333333338</v>
      </c>
      <c r="H31" s="3">
        <v>20.240792733333336</v>
      </c>
      <c r="I31" s="3">
        <v>20.483682246133334</v>
      </c>
      <c r="J31" s="3">
        <v>20.729486433086937</v>
      </c>
      <c r="K31" s="3">
        <v>20.978240270283976</v>
      </c>
      <c r="L31" s="4">
        <v>21.229979153527385</v>
      </c>
    </row>
    <row r="32" spans="1:12" ht="35.25" customHeight="1" thickBot="1" x14ac:dyDescent="0.25">
      <c r="A32" s="81"/>
      <c r="B32" s="83"/>
      <c r="C32" s="56"/>
      <c r="D32" s="56"/>
      <c r="E32" s="18" t="s">
        <v>5</v>
      </c>
      <c r="F32" s="26" t="s">
        <v>2</v>
      </c>
      <c r="G32" s="3">
        <v>20.000783333333338</v>
      </c>
      <c r="H32" s="3">
        <v>20.240792733333336</v>
      </c>
      <c r="I32" s="3">
        <v>20.483682246133334</v>
      </c>
      <c r="J32" s="3">
        <v>20.729486433086937</v>
      </c>
      <c r="K32" s="3">
        <v>20.978240270283976</v>
      </c>
      <c r="L32" s="4">
        <v>21.229979153527385</v>
      </c>
    </row>
    <row r="33" spans="1:12" ht="26.25" customHeight="1" x14ac:dyDescent="0.2">
      <c r="A33" s="80" t="s">
        <v>7</v>
      </c>
      <c r="B33" s="82" t="s">
        <v>19</v>
      </c>
      <c r="C33" s="84" t="s">
        <v>55</v>
      </c>
      <c r="D33" s="84">
        <v>2024</v>
      </c>
      <c r="E33" s="16" t="s">
        <v>3</v>
      </c>
      <c r="F33" s="25" t="s">
        <v>2</v>
      </c>
      <c r="G33" s="3">
        <v>25.295108333333332</v>
      </c>
      <c r="H33" s="3">
        <v>25.598649633333327</v>
      </c>
      <c r="I33" s="3">
        <v>25.905833428933324</v>
      </c>
      <c r="J33" s="3">
        <v>26.216703430080528</v>
      </c>
      <c r="K33" s="3">
        <v>26.531303871241494</v>
      </c>
      <c r="L33" s="4">
        <v>26.849679517696387</v>
      </c>
    </row>
    <row r="34" spans="1:12" ht="19.5" customHeight="1" thickBot="1" x14ac:dyDescent="0.25">
      <c r="A34" s="81"/>
      <c r="B34" s="83"/>
      <c r="C34" s="85"/>
      <c r="D34" s="85"/>
      <c r="E34" s="18" t="s">
        <v>5</v>
      </c>
      <c r="F34" s="26" t="s">
        <v>2</v>
      </c>
      <c r="G34" s="3">
        <v>25.295108333333332</v>
      </c>
      <c r="H34" s="3">
        <v>25.598649633333327</v>
      </c>
      <c r="I34" s="3">
        <v>25.905833428933324</v>
      </c>
      <c r="J34" s="3">
        <v>26.216703430080528</v>
      </c>
      <c r="K34" s="3">
        <v>26.531303871241494</v>
      </c>
      <c r="L34" s="4">
        <v>26.849679517696387</v>
      </c>
    </row>
    <row r="35" spans="1:12" ht="17.25" customHeight="1" x14ac:dyDescent="0.2">
      <c r="A35" s="49" t="s">
        <v>15</v>
      </c>
      <c r="B35" s="50"/>
      <c r="C35" s="50"/>
      <c r="D35" s="51"/>
      <c r="E35" s="20" t="s">
        <v>3</v>
      </c>
      <c r="F35" s="21" t="s">
        <v>2</v>
      </c>
      <c r="G35" s="11">
        <f>G27+G29+G31+G33</f>
        <v>58.237575000000007</v>
      </c>
      <c r="H35" s="11">
        <f>H27+H29+H31+H33</f>
        <v>58.936425899999989</v>
      </c>
      <c r="I35" s="11">
        <f t="shared" ref="H35:L36" si="7">I27+I29+I31+I33</f>
        <v>59.643663010799983</v>
      </c>
      <c r="J35" s="11">
        <f t="shared" si="7"/>
        <v>60.359386966929598</v>
      </c>
      <c r="K35" s="11">
        <f t="shared" si="7"/>
        <v>61.083699610532747</v>
      </c>
      <c r="L35" s="11">
        <f t="shared" si="7"/>
        <v>61.816704005859137</v>
      </c>
    </row>
    <row r="36" spans="1:12" ht="18.75" customHeight="1" x14ac:dyDescent="0.2">
      <c r="A36" s="52"/>
      <c r="B36" s="53"/>
      <c r="C36" s="53"/>
      <c r="D36" s="54"/>
      <c r="E36" s="22" t="s">
        <v>5</v>
      </c>
      <c r="F36" s="23" t="s">
        <v>2</v>
      </c>
      <c r="G36" s="11">
        <f>G28+G30+G32+G34</f>
        <v>58.237575000000007</v>
      </c>
      <c r="H36" s="11">
        <f t="shared" si="7"/>
        <v>58.936425899999989</v>
      </c>
      <c r="I36" s="11">
        <f t="shared" si="7"/>
        <v>59.643663010799983</v>
      </c>
      <c r="J36" s="11">
        <f t="shared" si="7"/>
        <v>60.359386966929598</v>
      </c>
      <c r="K36" s="11">
        <f t="shared" si="7"/>
        <v>61.083699610532747</v>
      </c>
      <c r="L36" s="11">
        <f t="shared" si="7"/>
        <v>61.816704005859137</v>
      </c>
    </row>
    <row r="38" spans="1:12" ht="12.75" thickBot="1" x14ac:dyDescent="0.25"/>
    <row r="39" spans="1:12" ht="12.75" thickBot="1" x14ac:dyDescent="0.25">
      <c r="A39" s="66" t="s">
        <v>20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2" ht="12.75" thickBot="1" x14ac:dyDescent="0.25">
      <c r="A40" s="69" t="s">
        <v>0</v>
      </c>
      <c r="B40" s="70"/>
      <c r="C40" s="57" t="s">
        <v>53</v>
      </c>
      <c r="D40" s="57" t="s">
        <v>54</v>
      </c>
      <c r="E40" s="73" t="s">
        <v>13</v>
      </c>
      <c r="F40" s="74"/>
      <c r="G40" s="77" t="s">
        <v>12</v>
      </c>
      <c r="H40" s="78"/>
      <c r="I40" s="78"/>
      <c r="J40" s="78"/>
      <c r="K40" s="78"/>
      <c r="L40" s="79"/>
    </row>
    <row r="41" spans="1:12" ht="12.75" thickBot="1" x14ac:dyDescent="0.25">
      <c r="A41" s="71"/>
      <c r="B41" s="72"/>
      <c r="C41" s="58"/>
      <c r="D41" s="58"/>
      <c r="E41" s="75"/>
      <c r="F41" s="76"/>
      <c r="G41" s="13" t="s">
        <v>11</v>
      </c>
      <c r="H41" s="14">
        <f>2019+1</f>
        <v>2020</v>
      </c>
      <c r="I41" s="14">
        <f>+H41+1</f>
        <v>2021</v>
      </c>
      <c r="J41" s="14">
        <f t="shared" ref="J41" si="8">+I41+1</f>
        <v>2022</v>
      </c>
      <c r="K41" s="14">
        <f t="shared" ref="K41" si="9">+J41+1</f>
        <v>2023</v>
      </c>
      <c r="L41" s="15">
        <f t="shared" ref="L41" si="10">+K41+1</f>
        <v>2024</v>
      </c>
    </row>
    <row r="42" spans="1:12" ht="36.75" customHeight="1" x14ac:dyDescent="0.2">
      <c r="A42" s="80" t="s">
        <v>1</v>
      </c>
      <c r="B42" s="82" t="s">
        <v>21</v>
      </c>
      <c r="C42" s="55" t="s">
        <v>55</v>
      </c>
      <c r="D42" s="55" t="s">
        <v>55</v>
      </c>
      <c r="E42" s="16" t="s">
        <v>3</v>
      </c>
      <c r="F42" s="25" t="s">
        <v>2</v>
      </c>
      <c r="G42" s="1">
        <v>20.094272</v>
      </c>
      <c r="H42" s="1">
        <v>20.579428103167995</v>
      </c>
      <c r="I42" s="1">
        <v>3.7783829997416443</v>
      </c>
      <c r="J42" s="1">
        <v>3.8237235957385445</v>
      </c>
      <c r="K42" s="1">
        <v>3.8696082788874073</v>
      </c>
      <c r="L42" s="2">
        <v>3.9160435782340559</v>
      </c>
    </row>
    <row r="43" spans="1:12" ht="39.75" customHeight="1" thickBot="1" x14ac:dyDescent="0.25">
      <c r="A43" s="81"/>
      <c r="B43" s="83"/>
      <c r="C43" s="56"/>
      <c r="D43" s="56"/>
      <c r="E43" s="18" t="s">
        <v>8</v>
      </c>
      <c r="F43" s="26" t="s">
        <v>2</v>
      </c>
      <c r="G43" s="1">
        <v>20.094272</v>
      </c>
      <c r="H43" s="1">
        <v>20.579428103167995</v>
      </c>
      <c r="I43" s="1">
        <v>3.7783829997416443</v>
      </c>
      <c r="J43" s="1">
        <v>3.8237235957385445</v>
      </c>
      <c r="K43" s="1">
        <v>3.8696082788874073</v>
      </c>
      <c r="L43" s="2">
        <v>3.9160435782340559</v>
      </c>
    </row>
    <row r="44" spans="1:12" ht="32.25" customHeight="1" x14ac:dyDescent="0.2">
      <c r="A44" s="80" t="s">
        <v>4</v>
      </c>
      <c r="B44" s="82" t="s">
        <v>22</v>
      </c>
      <c r="C44" s="55" t="s">
        <v>55</v>
      </c>
      <c r="D44" s="55" t="s">
        <v>55</v>
      </c>
      <c r="E44" s="16" t="s">
        <v>3</v>
      </c>
      <c r="F44" s="25" t="s">
        <v>2</v>
      </c>
      <c r="G44" s="1">
        <v>5.023568</v>
      </c>
      <c r="H44" s="1">
        <v>5.1448570257919988</v>
      </c>
      <c r="I44" s="1">
        <v>0.94459574993541107</v>
      </c>
      <c r="J44" s="1">
        <v>0.95593089893463612</v>
      </c>
      <c r="K44" s="1">
        <v>0.96740206972185183</v>
      </c>
      <c r="L44" s="2">
        <v>0.97901089455851398</v>
      </c>
    </row>
    <row r="45" spans="1:12" ht="33" customHeight="1" thickBot="1" x14ac:dyDescent="0.25">
      <c r="A45" s="81"/>
      <c r="B45" s="83"/>
      <c r="C45" s="56"/>
      <c r="D45" s="56"/>
      <c r="E45" s="18" t="s">
        <v>5</v>
      </c>
      <c r="F45" s="26" t="s">
        <v>2</v>
      </c>
      <c r="G45" s="1">
        <v>5.023568</v>
      </c>
      <c r="H45" s="1">
        <v>5.1448570257919988</v>
      </c>
      <c r="I45" s="1">
        <v>0.94459574993541107</v>
      </c>
      <c r="J45" s="1">
        <v>0.95593089893463612</v>
      </c>
      <c r="K45" s="1">
        <v>0.96740206972185183</v>
      </c>
      <c r="L45" s="2">
        <v>0.97901089455851398</v>
      </c>
    </row>
    <row r="46" spans="1:12" ht="12" customHeight="1" x14ac:dyDescent="0.2">
      <c r="A46" s="49" t="s">
        <v>20</v>
      </c>
      <c r="B46" s="50"/>
      <c r="C46" s="50"/>
      <c r="D46" s="51"/>
      <c r="E46" s="20" t="s">
        <v>3</v>
      </c>
      <c r="F46" s="21" t="s">
        <v>2</v>
      </c>
      <c r="G46" s="11">
        <f>G42+G44</f>
        <v>25.117840000000001</v>
      </c>
      <c r="H46" s="11">
        <f t="shared" ref="H46:K47" si="11">H42+H44</f>
        <v>25.724285128959995</v>
      </c>
      <c r="I46" s="11">
        <f t="shared" si="11"/>
        <v>4.722978749677055</v>
      </c>
      <c r="J46" s="11">
        <f t="shared" si="11"/>
        <v>4.7796544946731805</v>
      </c>
      <c r="K46" s="11">
        <f t="shared" si="11"/>
        <v>4.837010348609259</v>
      </c>
      <c r="L46" s="11">
        <f t="shared" ref="L46:L47" si="12">L42+L44</f>
        <v>4.8950544727925696</v>
      </c>
    </row>
    <row r="47" spans="1:12" x14ac:dyDescent="0.2">
      <c r="A47" s="52"/>
      <c r="B47" s="53"/>
      <c r="C47" s="53"/>
      <c r="D47" s="54"/>
      <c r="E47" s="22" t="s">
        <v>5</v>
      </c>
      <c r="F47" s="23" t="s">
        <v>2</v>
      </c>
      <c r="G47" s="11">
        <f>G43+G45</f>
        <v>25.117840000000001</v>
      </c>
      <c r="H47" s="11">
        <f t="shared" si="11"/>
        <v>25.724285128959995</v>
      </c>
      <c r="I47" s="11">
        <f t="shared" si="11"/>
        <v>4.722978749677055</v>
      </c>
      <c r="J47" s="11">
        <f t="shared" si="11"/>
        <v>4.7796544946731805</v>
      </c>
      <c r="K47" s="11">
        <f t="shared" si="11"/>
        <v>4.837010348609259</v>
      </c>
      <c r="L47" s="11">
        <f t="shared" si="12"/>
        <v>4.8950544727925696</v>
      </c>
    </row>
    <row r="49" spans="1:12" ht="12.75" thickBot="1" x14ac:dyDescent="0.25"/>
    <row r="50" spans="1:12" ht="12.75" thickBot="1" x14ac:dyDescent="0.25">
      <c r="A50" s="66" t="s">
        <v>23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8"/>
    </row>
    <row r="51" spans="1:12" ht="12.75" thickBot="1" x14ac:dyDescent="0.25">
      <c r="A51" s="69" t="s">
        <v>0</v>
      </c>
      <c r="B51" s="70"/>
      <c r="C51" s="57" t="s">
        <v>53</v>
      </c>
      <c r="D51" s="57" t="s">
        <v>54</v>
      </c>
      <c r="E51" s="73" t="s">
        <v>13</v>
      </c>
      <c r="F51" s="74"/>
      <c r="G51" s="77" t="s">
        <v>12</v>
      </c>
      <c r="H51" s="78"/>
      <c r="I51" s="78"/>
      <c r="J51" s="78"/>
      <c r="K51" s="78"/>
      <c r="L51" s="79"/>
    </row>
    <row r="52" spans="1:12" ht="12.75" thickBot="1" x14ac:dyDescent="0.25">
      <c r="A52" s="71"/>
      <c r="B52" s="72"/>
      <c r="C52" s="58"/>
      <c r="D52" s="58"/>
      <c r="E52" s="75"/>
      <c r="F52" s="76"/>
      <c r="G52" s="27" t="s">
        <v>11</v>
      </c>
      <c r="H52" s="28">
        <f>2019+1</f>
        <v>2020</v>
      </c>
      <c r="I52" s="28">
        <f>+H52+1</f>
        <v>2021</v>
      </c>
      <c r="J52" s="28">
        <f t="shared" ref="J52" si="13">+I52+1</f>
        <v>2022</v>
      </c>
      <c r="K52" s="28">
        <f t="shared" ref="K52" si="14">+J52+1</f>
        <v>2023</v>
      </c>
      <c r="L52" s="29">
        <f t="shared" ref="L52" si="15">+K52+1</f>
        <v>2024</v>
      </c>
    </row>
    <row r="53" spans="1:12" ht="23.25" customHeight="1" x14ac:dyDescent="0.2">
      <c r="A53" s="80" t="s">
        <v>1</v>
      </c>
      <c r="B53" s="82" t="s">
        <v>24</v>
      </c>
      <c r="C53" s="55" t="s">
        <v>55</v>
      </c>
      <c r="D53" s="55" t="s">
        <v>55</v>
      </c>
      <c r="E53" s="16" t="s">
        <v>3</v>
      </c>
      <c r="F53" s="17" t="s">
        <v>2</v>
      </c>
      <c r="G53" s="5">
        <v>4.2621915988709951</v>
      </c>
      <c r="H53" s="1">
        <v>0.95988098715988723</v>
      </c>
      <c r="I53" s="1">
        <v>0.97139955900580577</v>
      </c>
      <c r="J53" s="1">
        <v>0.98305635371387556</v>
      </c>
      <c r="K53" s="1">
        <v>0.99485302995844227</v>
      </c>
      <c r="L53" s="1">
        <v>1.0067912663179435</v>
      </c>
    </row>
    <row r="54" spans="1:12" ht="21.75" customHeight="1" thickBot="1" x14ac:dyDescent="0.25">
      <c r="A54" s="81"/>
      <c r="B54" s="83"/>
      <c r="C54" s="56"/>
      <c r="D54" s="56"/>
      <c r="E54" s="18" t="s">
        <v>8</v>
      </c>
      <c r="F54" s="19" t="s">
        <v>2</v>
      </c>
      <c r="G54" s="5">
        <v>4.2621915988709951</v>
      </c>
      <c r="H54" s="1">
        <v>0.95988098715988723</v>
      </c>
      <c r="I54" s="1">
        <v>0.97139955900580577</v>
      </c>
      <c r="J54" s="1">
        <v>0.98305635371387556</v>
      </c>
      <c r="K54" s="1">
        <v>0.99485302995844227</v>
      </c>
      <c r="L54" s="1">
        <v>1.0067912663179435</v>
      </c>
    </row>
    <row r="55" spans="1:12" ht="21.75" customHeight="1" x14ac:dyDescent="0.2">
      <c r="A55" s="80" t="s">
        <v>4</v>
      </c>
      <c r="B55" s="82" t="s">
        <v>25</v>
      </c>
      <c r="C55" s="55" t="s">
        <v>58</v>
      </c>
      <c r="D55" s="55">
        <v>2015</v>
      </c>
      <c r="E55" s="16" t="s">
        <v>3</v>
      </c>
      <c r="F55" s="17" t="s">
        <v>2</v>
      </c>
      <c r="G55" s="5">
        <v>37.294176490121203</v>
      </c>
      <c r="H55" s="9">
        <v>8.3989586376490113</v>
      </c>
      <c r="I55" s="9">
        <v>8.4997461413007986</v>
      </c>
      <c r="J55" s="9">
        <v>8.6017430949964098</v>
      </c>
      <c r="K55" s="9">
        <v>8.7049640121363669</v>
      </c>
      <c r="L55" s="9">
        <v>8.8094235802820045</v>
      </c>
    </row>
    <row r="56" spans="1:12" ht="21" customHeight="1" thickBot="1" x14ac:dyDescent="0.25">
      <c r="A56" s="81"/>
      <c r="B56" s="83"/>
      <c r="C56" s="65"/>
      <c r="D56" s="65"/>
      <c r="E56" s="18" t="s">
        <v>5</v>
      </c>
      <c r="F56" s="19" t="s">
        <v>2</v>
      </c>
      <c r="G56" s="5">
        <v>37.294176490121203</v>
      </c>
      <c r="H56" s="9">
        <v>8.3989586376490113</v>
      </c>
      <c r="I56" s="9">
        <v>8.4997461413007986</v>
      </c>
      <c r="J56" s="9">
        <v>8.6017430949964098</v>
      </c>
      <c r="K56" s="9">
        <v>8.7049640121363669</v>
      </c>
      <c r="L56" s="9">
        <v>8.8094235802820045</v>
      </c>
    </row>
    <row r="57" spans="1:12" ht="21" customHeight="1" x14ac:dyDescent="0.2">
      <c r="A57" s="80" t="s">
        <v>6</v>
      </c>
      <c r="B57" s="82" t="s">
        <v>26</v>
      </c>
      <c r="C57" s="65"/>
      <c r="D57" s="65"/>
      <c r="E57" s="16" t="s">
        <v>3</v>
      </c>
      <c r="F57" s="17" t="s">
        <v>2</v>
      </c>
      <c r="G57" s="5">
        <v>11.401362526979913</v>
      </c>
      <c r="H57" s="9">
        <v>2.5676816406526992</v>
      </c>
      <c r="I57" s="9">
        <v>2.598493820340531</v>
      </c>
      <c r="J57" s="9">
        <v>2.6296757461846179</v>
      </c>
      <c r="K57" s="9">
        <v>2.661231855138833</v>
      </c>
      <c r="L57" s="9">
        <v>2.6931666374004988</v>
      </c>
    </row>
    <row r="58" spans="1:12" ht="27" customHeight="1" thickBot="1" x14ac:dyDescent="0.25">
      <c r="A58" s="81"/>
      <c r="B58" s="83"/>
      <c r="C58" s="56"/>
      <c r="D58" s="56"/>
      <c r="E58" s="18" t="s">
        <v>5</v>
      </c>
      <c r="F58" s="19" t="s">
        <v>2</v>
      </c>
      <c r="G58" s="5">
        <v>11.401362526979913</v>
      </c>
      <c r="H58" s="9">
        <v>2.5676816406526992</v>
      </c>
      <c r="I58" s="9">
        <v>2.598493820340531</v>
      </c>
      <c r="J58" s="9">
        <v>2.6296757461846179</v>
      </c>
      <c r="K58" s="9">
        <v>2.661231855138833</v>
      </c>
      <c r="L58" s="9">
        <v>2.6931666374004988</v>
      </c>
    </row>
    <row r="59" spans="1:12" ht="27" customHeight="1" x14ac:dyDescent="0.2">
      <c r="A59" s="80" t="s">
        <v>7</v>
      </c>
      <c r="B59" s="82" t="s">
        <v>27</v>
      </c>
      <c r="C59" s="55" t="s">
        <v>55</v>
      </c>
      <c r="D59" s="55" t="s">
        <v>55</v>
      </c>
      <c r="E59" s="16" t="s">
        <v>3</v>
      </c>
      <c r="F59" s="17" t="s">
        <v>2</v>
      </c>
      <c r="G59" s="5">
        <v>14.562487962809236</v>
      </c>
      <c r="H59" s="9">
        <v>3.2795933727962812</v>
      </c>
      <c r="I59" s="9">
        <v>3.3189484932698368</v>
      </c>
      <c r="J59" s="9">
        <v>3.3587758751890755</v>
      </c>
      <c r="K59" s="9">
        <v>3.3990811856913443</v>
      </c>
      <c r="L59" s="9">
        <v>3.4398701599196397</v>
      </c>
    </row>
    <row r="60" spans="1:12" ht="12.75" thickBot="1" x14ac:dyDescent="0.25">
      <c r="A60" s="81"/>
      <c r="B60" s="83"/>
      <c r="C60" s="56"/>
      <c r="D60" s="56"/>
      <c r="E60" s="18" t="s">
        <v>5</v>
      </c>
      <c r="F60" s="19" t="s">
        <v>2</v>
      </c>
      <c r="G60" s="5">
        <v>14.562487962809236</v>
      </c>
      <c r="H60" s="9">
        <v>3.2795933727962812</v>
      </c>
      <c r="I60" s="9">
        <v>3.3189484932698368</v>
      </c>
      <c r="J60" s="9">
        <v>3.3587758751890755</v>
      </c>
      <c r="K60" s="9">
        <v>3.3990811856913443</v>
      </c>
      <c r="L60" s="9">
        <v>3.4398701599196397</v>
      </c>
    </row>
    <row r="61" spans="1:12" ht="24" customHeight="1" x14ac:dyDescent="0.2">
      <c r="A61" s="80" t="s">
        <v>9</v>
      </c>
      <c r="B61" s="82" t="s">
        <v>28</v>
      </c>
      <c r="C61" s="55" t="s">
        <v>59</v>
      </c>
      <c r="D61" s="55">
        <v>2016</v>
      </c>
      <c r="E61" s="16" t="s">
        <v>3</v>
      </c>
      <c r="F61" s="17" t="s">
        <v>2</v>
      </c>
      <c r="G61" s="5">
        <v>14.544728831147275</v>
      </c>
      <c r="H61" s="9">
        <v>3.2755938686831154</v>
      </c>
      <c r="I61" s="9">
        <v>3.3149009951073136</v>
      </c>
      <c r="J61" s="9">
        <v>3.3546798070486012</v>
      </c>
      <c r="K61" s="9">
        <v>3.3949359647331838</v>
      </c>
      <c r="L61" s="9">
        <v>3.4356751963099823</v>
      </c>
    </row>
    <row r="62" spans="1:12" ht="18" customHeight="1" thickBot="1" x14ac:dyDescent="0.25">
      <c r="A62" s="81"/>
      <c r="B62" s="83"/>
      <c r="C62" s="65"/>
      <c r="D62" s="65"/>
      <c r="E62" s="18" t="s">
        <v>5</v>
      </c>
      <c r="F62" s="19" t="s">
        <v>2</v>
      </c>
      <c r="G62" s="5">
        <v>14.544728831147275</v>
      </c>
      <c r="H62" s="9">
        <v>3.2755938686831154</v>
      </c>
      <c r="I62" s="9">
        <v>3.3149009951073136</v>
      </c>
      <c r="J62" s="9">
        <v>3.3546798070486012</v>
      </c>
      <c r="K62" s="9">
        <v>3.3949359647331838</v>
      </c>
      <c r="L62" s="9">
        <v>3.4356751963099823</v>
      </c>
    </row>
    <row r="63" spans="1:12" ht="16.5" customHeight="1" x14ac:dyDescent="0.2">
      <c r="A63" s="80" t="s">
        <v>10</v>
      </c>
      <c r="B63" s="82" t="s">
        <v>29</v>
      </c>
      <c r="C63" s="65"/>
      <c r="D63" s="65"/>
      <c r="E63" s="16" t="s">
        <v>3</v>
      </c>
      <c r="F63" s="17" t="s">
        <v>2</v>
      </c>
      <c r="G63" s="5">
        <v>24.898302590071403</v>
      </c>
      <c r="H63" s="9">
        <v>5.6073047666590083</v>
      </c>
      <c r="I63" s="9">
        <v>5.6745924238589165</v>
      </c>
      <c r="J63" s="9">
        <v>5.7426875329452249</v>
      </c>
      <c r="K63" s="9">
        <v>5.811599783340565</v>
      </c>
      <c r="L63" s="9">
        <v>5.8813389807406518</v>
      </c>
    </row>
    <row r="64" spans="1:12" ht="25.5" customHeight="1" thickBot="1" x14ac:dyDescent="0.25">
      <c r="A64" s="81"/>
      <c r="B64" s="83"/>
      <c r="C64" s="56"/>
      <c r="D64" s="56"/>
      <c r="E64" s="18" t="s">
        <v>5</v>
      </c>
      <c r="F64" s="19" t="s">
        <v>2</v>
      </c>
      <c r="G64" s="5">
        <v>24.898302590071403</v>
      </c>
      <c r="H64" s="9">
        <v>5.6073047666590083</v>
      </c>
      <c r="I64" s="9">
        <v>5.6745924238589165</v>
      </c>
      <c r="J64" s="9">
        <v>5.7426875329452249</v>
      </c>
      <c r="K64" s="9">
        <v>5.811599783340565</v>
      </c>
      <c r="L64" s="9">
        <v>5.88133898074065</v>
      </c>
    </row>
    <row r="65" spans="1:12" ht="12.75" customHeight="1" thickBot="1" x14ac:dyDescent="0.25">
      <c r="A65" s="49" t="s">
        <v>23</v>
      </c>
      <c r="B65" s="50"/>
      <c r="C65" s="50"/>
      <c r="D65" s="51"/>
      <c r="E65" s="20" t="s">
        <v>3</v>
      </c>
      <c r="F65" s="21" t="s">
        <v>2</v>
      </c>
      <c r="G65" s="10">
        <f>+G63+G61+G59+G57+G55+G53</f>
        <v>106.96325000000003</v>
      </c>
      <c r="H65" s="10">
        <f t="shared" ref="H65:L66" si="16">+H63+H61+H59+H57+H55+H53</f>
        <v>24.089013273600003</v>
      </c>
      <c r="I65" s="10">
        <f t="shared" si="16"/>
        <v>24.378081432883203</v>
      </c>
      <c r="J65" s="10">
        <f t="shared" si="16"/>
        <v>24.670618410077807</v>
      </c>
      <c r="K65" s="10">
        <f t="shared" si="16"/>
        <v>24.966665830998735</v>
      </c>
      <c r="L65" s="10">
        <f t="shared" si="16"/>
        <v>25.26626582097072</v>
      </c>
    </row>
    <row r="66" spans="1:12" x14ac:dyDescent="0.2">
      <c r="A66" s="52"/>
      <c r="B66" s="53"/>
      <c r="C66" s="53"/>
      <c r="D66" s="54"/>
      <c r="E66" s="22" t="s">
        <v>5</v>
      </c>
      <c r="F66" s="23" t="s">
        <v>2</v>
      </c>
      <c r="G66" s="10">
        <f>+G64+G62+G60+G58+G56+G54</f>
        <v>106.96325000000003</v>
      </c>
      <c r="H66" s="10">
        <f t="shared" si="16"/>
        <v>24.089013273600003</v>
      </c>
      <c r="I66" s="10">
        <f t="shared" si="16"/>
        <v>24.378081432883203</v>
      </c>
      <c r="J66" s="10">
        <f t="shared" si="16"/>
        <v>24.670618410077807</v>
      </c>
      <c r="K66" s="10">
        <f t="shared" si="16"/>
        <v>24.966665830998735</v>
      </c>
      <c r="L66" s="10">
        <f t="shared" si="16"/>
        <v>25.26626582097072</v>
      </c>
    </row>
    <row r="68" spans="1:12" ht="12.75" thickBot="1" x14ac:dyDescent="0.25"/>
    <row r="69" spans="1:12" ht="12.75" thickBot="1" x14ac:dyDescent="0.25">
      <c r="A69" s="66" t="s">
        <v>31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8"/>
    </row>
    <row r="70" spans="1:12" ht="12.75" thickBot="1" x14ac:dyDescent="0.25">
      <c r="A70" s="69" t="s">
        <v>0</v>
      </c>
      <c r="B70" s="70"/>
      <c r="C70" s="57" t="s">
        <v>53</v>
      </c>
      <c r="D70" s="57" t="s">
        <v>54</v>
      </c>
      <c r="E70" s="73" t="s">
        <v>13</v>
      </c>
      <c r="F70" s="74"/>
      <c r="G70" s="77" t="s">
        <v>12</v>
      </c>
      <c r="H70" s="78"/>
      <c r="I70" s="78"/>
      <c r="J70" s="78"/>
      <c r="K70" s="78"/>
      <c r="L70" s="79"/>
    </row>
    <row r="71" spans="1:12" ht="12.75" thickBot="1" x14ac:dyDescent="0.25">
      <c r="A71" s="71"/>
      <c r="B71" s="72"/>
      <c r="C71" s="58"/>
      <c r="D71" s="58"/>
      <c r="E71" s="75"/>
      <c r="F71" s="76"/>
      <c r="G71" s="27" t="s">
        <v>11</v>
      </c>
      <c r="H71" s="28">
        <f>2019+1</f>
        <v>2020</v>
      </c>
      <c r="I71" s="28">
        <f>+H71+1</f>
        <v>2021</v>
      </c>
      <c r="J71" s="28">
        <f t="shared" ref="J71" si="17">+I71+1</f>
        <v>2022</v>
      </c>
      <c r="K71" s="28">
        <f t="shared" ref="K71" si="18">+J71+1</f>
        <v>2023</v>
      </c>
      <c r="L71" s="29">
        <f t="shared" ref="L71" si="19">+K71+1</f>
        <v>2024</v>
      </c>
    </row>
    <row r="72" spans="1:12" ht="20.100000000000001" customHeight="1" x14ac:dyDescent="0.2">
      <c r="A72" s="80" t="s">
        <v>1</v>
      </c>
      <c r="B72" s="82" t="s">
        <v>32</v>
      </c>
      <c r="C72" s="55" t="s">
        <v>55</v>
      </c>
      <c r="D72" s="55" t="s">
        <v>55</v>
      </c>
      <c r="E72" s="16" t="s">
        <v>3</v>
      </c>
      <c r="F72" s="17" t="s">
        <v>2</v>
      </c>
      <c r="G72" s="6">
        <v>115.99410727571957</v>
      </c>
      <c r="H72" s="6">
        <v>124.68240441453567</v>
      </c>
      <c r="I72" s="6">
        <v>126.1785932675101</v>
      </c>
      <c r="J72" s="6">
        <v>127.69273638672021</v>
      </c>
      <c r="K72" s="6">
        <v>129.22504922336086</v>
      </c>
      <c r="L72" s="6">
        <v>130.77574981404121</v>
      </c>
    </row>
    <row r="73" spans="1:12" ht="20.100000000000001" customHeight="1" thickBot="1" x14ac:dyDescent="0.25">
      <c r="A73" s="81"/>
      <c r="B73" s="83"/>
      <c r="C73" s="56"/>
      <c r="D73" s="56"/>
      <c r="E73" s="18" t="s">
        <v>8</v>
      </c>
      <c r="F73" s="19" t="s">
        <v>2</v>
      </c>
      <c r="G73" s="6">
        <v>115.99410727571957</v>
      </c>
      <c r="H73" s="6">
        <v>124.68240441453567</v>
      </c>
      <c r="I73" s="6">
        <v>126.1785932675101</v>
      </c>
      <c r="J73" s="6">
        <v>127.69273638672021</v>
      </c>
      <c r="K73" s="6">
        <v>129.22504922336086</v>
      </c>
      <c r="L73" s="6">
        <v>130.77574981404121</v>
      </c>
    </row>
    <row r="74" spans="1:12" ht="20.100000000000001" customHeight="1" x14ac:dyDescent="0.2">
      <c r="A74" s="80" t="s">
        <v>4</v>
      </c>
      <c r="B74" s="82" t="s">
        <v>33</v>
      </c>
      <c r="C74" s="55" t="s">
        <v>55</v>
      </c>
      <c r="D74" s="55" t="s">
        <v>55</v>
      </c>
      <c r="E74" s="16" t="s">
        <v>3</v>
      </c>
      <c r="F74" s="17" t="s">
        <v>2</v>
      </c>
      <c r="G74" s="6">
        <v>5.1010470979017466</v>
      </c>
      <c r="H74" s="6">
        <v>5.4831304118438773</v>
      </c>
      <c r="I74" s="6">
        <v>5.5489279767860031</v>
      </c>
      <c r="J74" s="6">
        <v>5.6155151125074356</v>
      </c>
      <c r="K74" s="6">
        <v>5.6829012938575243</v>
      </c>
      <c r="L74" s="6">
        <v>5.7510961093838144</v>
      </c>
    </row>
    <row r="75" spans="1:12" ht="20.100000000000001" customHeight="1" thickBot="1" x14ac:dyDescent="0.25">
      <c r="A75" s="81"/>
      <c r="B75" s="83"/>
      <c r="C75" s="56"/>
      <c r="D75" s="56"/>
      <c r="E75" s="18" t="s">
        <v>5</v>
      </c>
      <c r="F75" s="19" t="s">
        <v>2</v>
      </c>
      <c r="G75" s="6">
        <v>5.1010470979017466</v>
      </c>
      <c r="H75" s="6">
        <v>5.4831304118438773</v>
      </c>
      <c r="I75" s="6">
        <v>5.5489279767860031</v>
      </c>
      <c r="J75" s="6">
        <v>5.6155151125074356</v>
      </c>
      <c r="K75" s="6">
        <v>5.6829012938575243</v>
      </c>
      <c r="L75" s="6">
        <v>5.7510961093838144</v>
      </c>
    </row>
    <row r="76" spans="1:12" ht="20.100000000000001" customHeight="1" x14ac:dyDescent="0.2">
      <c r="A76" s="80" t="s">
        <v>6</v>
      </c>
      <c r="B76" s="82" t="s">
        <v>34</v>
      </c>
      <c r="C76" s="55" t="s">
        <v>55</v>
      </c>
      <c r="D76" s="55" t="s">
        <v>55</v>
      </c>
      <c r="E76" s="16" t="s">
        <v>3</v>
      </c>
      <c r="F76" s="17" t="s">
        <v>2</v>
      </c>
      <c r="G76" s="6">
        <v>3.787906260818128</v>
      </c>
      <c r="H76" s="7">
        <v>4.0716314939434719</v>
      </c>
      <c r="I76" s="6">
        <v>4.1204910718707941</v>
      </c>
      <c r="J76" s="6">
        <v>4.1699369647332434</v>
      </c>
      <c r="K76" s="6">
        <v>4.2199762083100421</v>
      </c>
      <c r="L76" s="6">
        <v>4.2706159228097631</v>
      </c>
    </row>
    <row r="77" spans="1:12" ht="20.100000000000001" customHeight="1" thickBot="1" x14ac:dyDescent="0.25">
      <c r="A77" s="81"/>
      <c r="B77" s="83"/>
      <c r="C77" s="56"/>
      <c r="D77" s="56"/>
      <c r="E77" s="18" t="s">
        <v>5</v>
      </c>
      <c r="F77" s="19" t="s">
        <v>2</v>
      </c>
      <c r="G77" s="6">
        <v>3.787906260818128</v>
      </c>
      <c r="H77" s="7">
        <v>4.0716314939434719</v>
      </c>
      <c r="I77" s="6">
        <v>4.1204910718707941</v>
      </c>
      <c r="J77" s="6">
        <v>4.1699369647332434</v>
      </c>
      <c r="K77" s="6">
        <v>4.2199762083100421</v>
      </c>
      <c r="L77" s="6">
        <v>4.2706159228097631</v>
      </c>
    </row>
    <row r="78" spans="1:12" ht="20.100000000000001" customHeight="1" x14ac:dyDescent="0.2">
      <c r="A78" s="80" t="s">
        <v>7</v>
      </c>
      <c r="B78" s="82" t="s">
        <v>35</v>
      </c>
      <c r="C78" s="55" t="s">
        <v>55</v>
      </c>
      <c r="D78" s="55" t="s">
        <v>55</v>
      </c>
      <c r="E78" s="16" t="s">
        <v>3</v>
      </c>
      <c r="F78" s="17" t="s">
        <v>2</v>
      </c>
      <c r="G78" s="6">
        <v>33.46825620669528</v>
      </c>
      <c r="H78" s="6">
        <v>35.975126266487216</v>
      </c>
      <c r="I78" s="6">
        <v>36.40682778168506</v>
      </c>
      <c r="J78" s="6">
        <v>36.843709715065287</v>
      </c>
      <c r="K78" s="6">
        <v>37.285834231646071</v>
      </c>
      <c r="L78" s="6">
        <v>37.733264242425825</v>
      </c>
    </row>
    <row r="79" spans="1:12" ht="20.100000000000001" customHeight="1" thickBot="1" x14ac:dyDescent="0.25">
      <c r="A79" s="81"/>
      <c r="B79" s="83"/>
      <c r="C79" s="56"/>
      <c r="D79" s="56"/>
      <c r="E79" s="18" t="s">
        <v>5</v>
      </c>
      <c r="F79" s="19" t="s">
        <v>2</v>
      </c>
      <c r="G79" s="6">
        <v>33.46825620669528</v>
      </c>
      <c r="H79" s="6">
        <v>35.975126266487216</v>
      </c>
      <c r="I79" s="6">
        <v>36.40682778168506</v>
      </c>
      <c r="J79" s="6">
        <v>36.843709715065287</v>
      </c>
      <c r="K79" s="6">
        <v>37.285834231646071</v>
      </c>
      <c r="L79" s="6">
        <v>37.733264242425825</v>
      </c>
    </row>
    <row r="80" spans="1:12" ht="20.100000000000001" customHeight="1" x14ac:dyDescent="0.2">
      <c r="A80" s="80" t="s">
        <v>9</v>
      </c>
      <c r="B80" s="82" t="s">
        <v>36</v>
      </c>
      <c r="C80" s="55" t="s">
        <v>55</v>
      </c>
      <c r="D80" s="55" t="s">
        <v>55</v>
      </c>
      <c r="E80" s="16" t="s">
        <v>3</v>
      </c>
      <c r="F80" s="17" t="s">
        <v>2</v>
      </c>
      <c r="G80" s="6">
        <v>13.737473372567079</v>
      </c>
      <c r="H80" s="6">
        <v>14.766450218034993</v>
      </c>
      <c r="I80" s="6">
        <v>14.943647620651415</v>
      </c>
      <c r="J80" s="6">
        <v>15.122971392099229</v>
      </c>
      <c r="K80" s="6">
        <v>15.304447048804423</v>
      </c>
      <c r="L80" s="6">
        <v>15.488100413390075</v>
      </c>
    </row>
    <row r="81" spans="1:12" ht="20.100000000000001" customHeight="1" thickBot="1" x14ac:dyDescent="0.25">
      <c r="A81" s="81"/>
      <c r="B81" s="83"/>
      <c r="C81" s="56"/>
      <c r="D81" s="56"/>
      <c r="E81" s="18" t="s">
        <v>5</v>
      </c>
      <c r="F81" s="19" t="s">
        <v>2</v>
      </c>
      <c r="G81" s="6">
        <v>13.737473372567079</v>
      </c>
      <c r="H81" s="6">
        <v>14.766450218034993</v>
      </c>
      <c r="I81" s="6">
        <v>14.943647620651415</v>
      </c>
      <c r="J81" s="6">
        <v>15.122971392099229</v>
      </c>
      <c r="K81" s="6">
        <v>15.304447048804423</v>
      </c>
      <c r="L81" s="6">
        <v>15.488100413390075</v>
      </c>
    </row>
    <row r="82" spans="1:12" ht="20.100000000000001" customHeight="1" x14ac:dyDescent="0.2">
      <c r="A82" s="80" t="s">
        <v>10</v>
      </c>
      <c r="B82" s="82" t="s">
        <v>37</v>
      </c>
      <c r="C82" s="55" t="s">
        <v>55</v>
      </c>
      <c r="D82" s="55" t="s">
        <v>55</v>
      </c>
      <c r="E82" s="16" t="s">
        <v>3</v>
      </c>
      <c r="F82" s="17" t="s">
        <v>2</v>
      </c>
      <c r="G82" s="7">
        <v>0.84175694684847291</v>
      </c>
      <c r="H82" s="7">
        <v>0.90480699865410497</v>
      </c>
      <c r="I82" s="7">
        <v>0.9156646826379542</v>
      </c>
      <c r="J82" s="7">
        <v>0.92665265882960979</v>
      </c>
      <c r="K82" s="7">
        <v>0.93777249073556512</v>
      </c>
      <c r="L82" s="7">
        <v>0.94902576062439181</v>
      </c>
    </row>
    <row r="83" spans="1:12" ht="20.100000000000001" customHeight="1" thickBot="1" x14ac:dyDescent="0.25">
      <c r="A83" s="81"/>
      <c r="B83" s="83"/>
      <c r="C83" s="56"/>
      <c r="D83" s="56"/>
      <c r="E83" s="18" t="s">
        <v>5</v>
      </c>
      <c r="F83" s="19" t="s">
        <v>2</v>
      </c>
      <c r="G83" s="7">
        <v>0.84175694684847291</v>
      </c>
      <c r="H83" s="7">
        <v>0.90480699865410497</v>
      </c>
      <c r="I83" s="7">
        <v>0.9156646826379542</v>
      </c>
      <c r="J83" s="7">
        <v>0.92665265882960979</v>
      </c>
      <c r="K83" s="7">
        <v>0.93777249073556512</v>
      </c>
      <c r="L83" s="7">
        <v>0.94902576062439181</v>
      </c>
    </row>
    <row r="84" spans="1:12" ht="20.100000000000001" customHeight="1" x14ac:dyDescent="0.2">
      <c r="A84" s="80" t="s">
        <v>30</v>
      </c>
      <c r="B84" s="82" t="s">
        <v>38</v>
      </c>
      <c r="C84" s="55" t="s">
        <v>55</v>
      </c>
      <c r="D84" s="55" t="s">
        <v>55</v>
      </c>
      <c r="E84" s="16" t="s">
        <v>3</v>
      </c>
      <c r="F84" s="17" t="s">
        <v>2</v>
      </c>
      <c r="G84" s="7">
        <v>2.1885680618060297</v>
      </c>
      <c r="H84" s="7">
        <v>2.3524981965006728</v>
      </c>
      <c r="I84" s="7">
        <v>2.3807281748586813</v>
      </c>
      <c r="J84" s="7">
        <v>2.4092969129569854</v>
      </c>
      <c r="K84" s="7">
        <v>2.4382084759124689</v>
      </c>
      <c r="L84" s="7">
        <v>2.4674669776234186</v>
      </c>
    </row>
    <row r="85" spans="1:12" ht="20.100000000000001" customHeight="1" thickBot="1" x14ac:dyDescent="0.25">
      <c r="A85" s="81"/>
      <c r="B85" s="83"/>
      <c r="C85" s="56"/>
      <c r="D85" s="56"/>
      <c r="E85" s="18" t="s">
        <v>5</v>
      </c>
      <c r="F85" s="19" t="s">
        <v>2</v>
      </c>
      <c r="G85" s="7">
        <v>2.1885680618060297</v>
      </c>
      <c r="H85" s="7">
        <v>2.3524981965006728</v>
      </c>
      <c r="I85" s="7">
        <v>2.3807281748586813</v>
      </c>
      <c r="J85" s="7">
        <v>2.4092969129569854</v>
      </c>
      <c r="K85" s="7">
        <v>2.4382084759124689</v>
      </c>
      <c r="L85" s="7">
        <v>2.4674669776234186</v>
      </c>
    </row>
    <row r="86" spans="1:12" ht="12.75" customHeight="1" thickBot="1" x14ac:dyDescent="0.25">
      <c r="A86" s="49" t="s">
        <v>31</v>
      </c>
      <c r="B86" s="50"/>
      <c r="C86" s="50"/>
      <c r="D86" s="51"/>
      <c r="E86" s="20" t="s">
        <v>3</v>
      </c>
      <c r="F86" s="21" t="s">
        <v>2</v>
      </c>
      <c r="G86" s="10">
        <f>G72+G74+G76+G78+G80+G84+G82</f>
        <v>175.1191152223563</v>
      </c>
      <c r="H86" s="10">
        <f t="shared" ref="H86:L87" si="20">H72+H74+H76+H78+H80+H84+H82</f>
        <v>188.23604800000001</v>
      </c>
      <c r="I86" s="10">
        <f t="shared" si="20"/>
        <v>190.49488057599999</v>
      </c>
      <c r="J86" s="10">
        <f t="shared" si="20"/>
        <v>192.78081914291198</v>
      </c>
      <c r="K86" s="10">
        <f t="shared" si="20"/>
        <v>195.09418897262697</v>
      </c>
      <c r="L86" s="10">
        <f t="shared" si="20"/>
        <v>197.43531924029847</v>
      </c>
    </row>
    <row r="87" spans="1:12" x14ac:dyDescent="0.2">
      <c r="A87" s="52"/>
      <c r="B87" s="53"/>
      <c r="C87" s="53"/>
      <c r="D87" s="54"/>
      <c r="E87" s="22" t="s">
        <v>5</v>
      </c>
      <c r="F87" s="23" t="s">
        <v>2</v>
      </c>
      <c r="G87" s="10">
        <f>G73+G75+G77+G79+G81+G85+G83</f>
        <v>175.1191152223563</v>
      </c>
      <c r="H87" s="10">
        <f t="shared" si="20"/>
        <v>188.23604800000001</v>
      </c>
      <c r="I87" s="10">
        <f t="shared" si="20"/>
        <v>190.49488057599999</v>
      </c>
      <c r="J87" s="10">
        <f t="shared" si="20"/>
        <v>192.78081914291198</v>
      </c>
      <c r="K87" s="10">
        <f t="shared" si="20"/>
        <v>195.09418897262697</v>
      </c>
      <c r="L87" s="10">
        <f t="shared" si="20"/>
        <v>197.43531924029847</v>
      </c>
    </row>
    <row r="89" spans="1:12" ht="12.75" thickBot="1" x14ac:dyDescent="0.25"/>
    <row r="90" spans="1:12" ht="12.75" thickBot="1" x14ac:dyDescent="0.25">
      <c r="A90" s="66" t="s">
        <v>39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8"/>
    </row>
    <row r="91" spans="1:12" ht="12.75" thickBot="1" x14ac:dyDescent="0.25">
      <c r="A91" s="69" t="s">
        <v>0</v>
      </c>
      <c r="B91" s="70"/>
      <c r="C91" s="57" t="s">
        <v>53</v>
      </c>
      <c r="D91" s="57" t="s">
        <v>54</v>
      </c>
      <c r="E91" s="73" t="s">
        <v>13</v>
      </c>
      <c r="F91" s="74"/>
      <c r="G91" s="77" t="s">
        <v>12</v>
      </c>
      <c r="H91" s="78"/>
      <c r="I91" s="78"/>
      <c r="J91" s="78"/>
      <c r="K91" s="78"/>
      <c r="L91" s="79"/>
    </row>
    <row r="92" spans="1:12" ht="12.75" thickBot="1" x14ac:dyDescent="0.25">
      <c r="A92" s="71"/>
      <c r="B92" s="72"/>
      <c r="C92" s="58"/>
      <c r="D92" s="58"/>
      <c r="E92" s="75"/>
      <c r="F92" s="76"/>
      <c r="G92" s="13" t="s">
        <v>11</v>
      </c>
      <c r="H92" s="14">
        <f>2019+1</f>
        <v>2020</v>
      </c>
      <c r="I92" s="14">
        <f>+H92+1</f>
        <v>2021</v>
      </c>
      <c r="J92" s="14">
        <f t="shared" ref="J92" si="21">+I92+1</f>
        <v>2022</v>
      </c>
      <c r="K92" s="14">
        <f t="shared" ref="K92" si="22">+J92+1</f>
        <v>2023</v>
      </c>
      <c r="L92" s="15">
        <f t="shared" ref="L92" si="23">+K92+1</f>
        <v>2024</v>
      </c>
    </row>
    <row r="93" spans="1:12" ht="27" customHeight="1" x14ac:dyDescent="0.2">
      <c r="A93" s="80" t="s">
        <v>1</v>
      </c>
      <c r="B93" s="82" t="s">
        <v>50</v>
      </c>
      <c r="C93" s="55" t="s">
        <v>55</v>
      </c>
      <c r="D93" s="55" t="s">
        <v>55</v>
      </c>
      <c r="E93" s="16" t="s">
        <v>3</v>
      </c>
      <c r="F93" s="25" t="s">
        <v>2</v>
      </c>
      <c r="G93" s="6">
        <v>7.842820699999999</v>
      </c>
      <c r="H93" s="6">
        <v>2.3159904372000004</v>
      </c>
      <c r="I93" s="6">
        <v>2.3437823224463994</v>
      </c>
      <c r="J93" s="6">
        <v>2.3719077103157571</v>
      </c>
      <c r="K93" s="6">
        <v>2.400370602839546</v>
      </c>
      <c r="L93" s="6">
        <v>2.4291750500736202</v>
      </c>
    </row>
    <row r="94" spans="1:12" ht="27" customHeight="1" thickBot="1" x14ac:dyDescent="0.25">
      <c r="A94" s="81"/>
      <c r="B94" s="83"/>
      <c r="C94" s="56"/>
      <c r="D94" s="56"/>
      <c r="E94" s="18" t="s">
        <v>5</v>
      </c>
      <c r="F94" s="26" t="s">
        <v>2</v>
      </c>
      <c r="G94" s="6">
        <v>6.0105024499999997</v>
      </c>
      <c r="H94" s="6">
        <v>2.3159904372000004</v>
      </c>
      <c r="I94" s="6">
        <v>2.3437823224463994</v>
      </c>
      <c r="J94" s="6">
        <v>2.3719077103157571</v>
      </c>
      <c r="K94" s="6">
        <v>2.400370602839546</v>
      </c>
      <c r="L94" s="6">
        <v>2.4291750500736202</v>
      </c>
    </row>
    <row r="95" spans="1:12" ht="27" customHeight="1" x14ac:dyDescent="0.2">
      <c r="A95" s="80" t="s">
        <v>4</v>
      </c>
      <c r="B95" s="82" t="s">
        <v>41</v>
      </c>
      <c r="C95" s="55" t="s">
        <v>55</v>
      </c>
      <c r="D95" s="55" t="s">
        <v>55</v>
      </c>
      <c r="E95" s="16" t="s">
        <v>3</v>
      </c>
      <c r="F95" s="25" t="s">
        <v>2</v>
      </c>
      <c r="G95" s="8">
        <v>1.8921600000000001</v>
      </c>
      <c r="H95" s="8">
        <v>0.51880898520000007</v>
      </c>
      <c r="I95" s="8">
        <v>0.52503469302240002</v>
      </c>
      <c r="J95" s="8">
        <v>0.53133510933866879</v>
      </c>
      <c r="K95" s="8">
        <v>0.53771113065073295</v>
      </c>
      <c r="L95" s="8">
        <v>0.54416366421854157</v>
      </c>
    </row>
    <row r="96" spans="1:12" ht="27" customHeight="1" thickBot="1" x14ac:dyDescent="0.25">
      <c r="A96" s="81"/>
      <c r="B96" s="83"/>
      <c r="C96" s="56"/>
      <c r="D96" s="56"/>
      <c r="E96" s="18" t="s">
        <v>5</v>
      </c>
      <c r="F96" s="26" t="s">
        <v>2</v>
      </c>
      <c r="G96" s="8">
        <v>1.5768000000000002</v>
      </c>
      <c r="H96" s="8">
        <v>0.51880898520000007</v>
      </c>
      <c r="I96" s="8">
        <v>0.52503469302240002</v>
      </c>
      <c r="J96" s="8">
        <v>0.53133510933866879</v>
      </c>
      <c r="K96" s="8">
        <v>0.53771113065073295</v>
      </c>
      <c r="L96" s="8">
        <v>0.54416366421854157</v>
      </c>
    </row>
    <row r="97" spans="1:12" ht="12" customHeight="1" x14ac:dyDescent="0.2">
      <c r="A97" s="49" t="s">
        <v>39</v>
      </c>
      <c r="B97" s="50"/>
      <c r="C97" s="50"/>
      <c r="D97" s="51"/>
      <c r="E97" s="20" t="s">
        <v>3</v>
      </c>
      <c r="F97" s="21" t="s">
        <v>2</v>
      </c>
      <c r="G97" s="11">
        <f t="shared" ref="G97:L98" si="24">G93+G95</f>
        <v>9.7349806999999995</v>
      </c>
      <c r="H97" s="11">
        <f t="shared" si="24"/>
        <v>2.8347994224000006</v>
      </c>
      <c r="I97" s="11">
        <f t="shared" si="24"/>
        <v>2.8688170154687995</v>
      </c>
      <c r="J97" s="11">
        <f t="shared" si="24"/>
        <v>2.9032428196544258</v>
      </c>
      <c r="K97" s="11">
        <f t="shared" si="24"/>
        <v>2.9380817334902787</v>
      </c>
      <c r="L97" s="11">
        <f t="shared" si="24"/>
        <v>2.9733387142921619</v>
      </c>
    </row>
    <row r="98" spans="1:12" x14ac:dyDescent="0.2">
      <c r="A98" s="52"/>
      <c r="B98" s="53"/>
      <c r="C98" s="53"/>
      <c r="D98" s="54"/>
      <c r="E98" s="22" t="s">
        <v>5</v>
      </c>
      <c r="F98" s="23" t="s">
        <v>2</v>
      </c>
      <c r="G98" s="11">
        <f t="shared" si="24"/>
        <v>7.5873024500000001</v>
      </c>
      <c r="H98" s="11">
        <f t="shared" si="24"/>
        <v>2.8347994224000006</v>
      </c>
      <c r="I98" s="11">
        <f t="shared" si="24"/>
        <v>2.8688170154687995</v>
      </c>
      <c r="J98" s="11">
        <f t="shared" si="24"/>
        <v>2.9032428196544258</v>
      </c>
      <c r="K98" s="11">
        <f t="shared" si="24"/>
        <v>2.9380817334902787</v>
      </c>
      <c r="L98" s="11">
        <f t="shared" si="24"/>
        <v>2.9733387142921619</v>
      </c>
    </row>
    <row r="99" spans="1:12" ht="12.75" thickBot="1" x14ac:dyDescent="0.25">
      <c r="A99" s="30"/>
      <c r="B99" s="30"/>
      <c r="C99" s="30"/>
      <c r="D99" s="30"/>
      <c r="E99" s="31"/>
      <c r="F99" s="32"/>
      <c r="G99" s="33"/>
      <c r="H99" s="33"/>
      <c r="I99" s="33"/>
      <c r="J99" s="33"/>
      <c r="K99" s="33"/>
      <c r="L99" s="33"/>
    </row>
    <row r="100" spans="1:12" ht="12.75" thickBot="1" x14ac:dyDescent="0.25">
      <c r="A100" s="66" t="s">
        <v>51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8"/>
    </row>
    <row r="101" spans="1:12" ht="12.75" thickBot="1" x14ac:dyDescent="0.25">
      <c r="A101" s="69" t="s">
        <v>0</v>
      </c>
      <c r="B101" s="70"/>
      <c r="C101" s="57" t="s">
        <v>53</v>
      </c>
      <c r="D101" s="57" t="s">
        <v>54</v>
      </c>
      <c r="E101" s="73" t="s">
        <v>13</v>
      </c>
      <c r="F101" s="74"/>
      <c r="G101" s="77" t="s">
        <v>12</v>
      </c>
      <c r="H101" s="78"/>
      <c r="I101" s="78"/>
      <c r="J101" s="78"/>
      <c r="K101" s="78"/>
      <c r="L101" s="79"/>
    </row>
    <row r="102" spans="1:12" ht="12.75" thickBot="1" x14ac:dyDescent="0.25">
      <c r="A102" s="71"/>
      <c r="B102" s="72"/>
      <c r="C102" s="58"/>
      <c r="D102" s="58"/>
      <c r="E102" s="75"/>
      <c r="F102" s="76"/>
      <c r="G102" s="13" t="s">
        <v>11</v>
      </c>
      <c r="H102" s="14">
        <f>2019+1</f>
        <v>2020</v>
      </c>
      <c r="I102" s="14">
        <f>+H102+1</f>
        <v>2021</v>
      </c>
      <c r="J102" s="14">
        <f t="shared" ref="J102" si="25">+I102+1</f>
        <v>2022</v>
      </c>
      <c r="K102" s="14">
        <f t="shared" ref="K102" si="26">+J102+1</f>
        <v>2023</v>
      </c>
      <c r="L102" s="15">
        <f t="shared" ref="L102" si="27">+K102+1</f>
        <v>2024</v>
      </c>
    </row>
    <row r="103" spans="1:12" x14ac:dyDescent="0.2">
      <c r="A103" s="101" t="s">
        <v>1</v>
      </c>
      <c r="B103" s="103" t="s">
        <v>40</v>
      </c>
      <c r="C103" s="55" t="s">
        <v>55</v>
      </c>
      <c r="D103" s="55" t="s">
        <v>55</v>
      </c>
      <c r="E103" s="34" t="s">
        <v>3</v>
      </c>
      <c r="F103" s="35" t="s">
        <v>2</v>
      </c>
      <c r="G103" s="6">
        <v>2.8382400000000003</v>
      </c>
      <c r="H103" s="7">
        <v>0.86850144000000007</v>
      </c>
      <c r="I103" s="7">
        <v>0.88587146880000012</v>
      </c>
      <c r="J103" s="7">
        <v>0.90358889817599997</v>
      </c>
      <c r="K103" s="7">
        <v>0.92166067613951985</v>
      </c>
      <c r="L103" s="7">
        <v>0.94009388966231044</v>
      </c>
    </row>
    <row r="104" spans="1:12" ht="12.75" thickBot="1" x14ac:dyDescent="0.25">
      <c r="A104" s="102"/>
      <c r="B104" s="104"/>
      <c r="C104" s="56"/>
      <c r="D104" s="56"/>
      <c r="E104" s="36" t="s">
        <v>5</v>
      </c>
      <c r="F104" s="37" t="s">
        <v>2</v>
      </c>
      <c r="G104" s="6">
        <v>3.4058880000000005</v>
      </c>
      <c r="H104" s="7">
        <v>0.86850144000000007</v>
      </c>
      <c r="I104" s="7">
        <v>0.88587146880000012</v>
      </c>
      <c r="J104" s="7">
        <v>0.90358889817599997</v>
      </c>
      <c r="K104" s="7">
        <v>0.92166067613951985</v>
      </c>
      <c r="L104" s="7">
        <v>0.94009388966231044</v>
      </c>
    </row>
    <row r="105" spans="1:12" ht="12.75" thickBot="1" x14ac:dyDescent="0.25">
      <c r="A105" s="38"/>
      <c r="B105" s="30"/>
      <c r="C105" s="30"/>
      <c r="D105" s="30"/>
      <c r="E105" s="31"/>
      <c r="F105" s="32"/>
      <c r="G105" s="39"/>
      <c r="H105" s="40"/>
      <c r="I105" s="40"/>
      <c r="J105" s="40"/>
      <c r="K105" s="40"/>
      <c r="L105" s="40"/>
    </row>
    <row r="106" spans="1:12" ht="12.75" thickBot="1" x14ac:dyDescent="0.25">
      <c r="A106" s="105" t="s">
        <v>52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7"/>
    </row>
    <row r="107" spans="1:12" ht="15.75" customHeight="1" thickBot="1" x14ac:dyDescent="0.25">
      <c r="A107" s="59" t="s">
        <v>0</v>
      </c>
      <c r="B107" s="60"/>
      <c r="C107" s="60"/>
      <c r="D107" s="61"/>
      <c r="E107" s="73" t="s">
        <v>13</v>
      </c>
      <c r="F107" s="74"/>
      <c r="G107" s="77" t="s">
        <v>12</v>
      </c>
      <c r="H107" s="78"/>
      <c r="I107" s="78"/>
      <c r="J107" s="78"/>
      <c r="K107" s="78"/>
      <c r="L107" s="79"/>
    </row>
    <row r="108" spans="1:12" ht="15.75" customHeight="1" thickBot="1" x14ac:dyDescent="0.25">
      <c r="A108" s="62"/>
      <c r="B108" s="63"/>
      <c r="C108" s="63"/>
      <c r="D108" s="64"/>
      <c r="E108" s="75"/>
      <c r="F108" s="76"/>
      <c r="G108" s="13" t="s">
        <v>11</v>
      </c>
      <c r="H108" s="14">
        <f>2019+1</f>
        <v>2020</v>
      </c>
      <c r="I108" s="14">
        <f>+H108+1</f>
        <v>2021</v>
      </c>
      <c r="J108" s="14">
        <f t="shared" ref="J108" si="28">+I108+1</f>
        <v>2022</v>
      </c>
      <c r="K108" s="14">
        <f t="shared" ref="K108" si="29">+J108+1</f>
        <v>2023</v>
      </c>
      <c r="L108" s="15">
        <f t="shared" ref="L108" si="30">+K108+1</f>
        <v>2024</v>
      </c>
    </row>
    <row r="109" spans="1:12" ht="12" customHeight="1" x14ac:dyDescent="0.2">
      <c r="A109" s="43" t="s">
        <v>40</v>
      </c>
      <c r="B109" s="44"/>
      <c r="C109" s="44"/>
      <c r="D109" s="45"/>
      <c r="E109" s="34" t="s">
        <v>3</v>
      </c>
      <c r="F109" s="35" t="s">
        <v>2</v>
      </c>
      <c r="G109" s="6">
        <f>+G103+G97</f>
        <v>12.5732207</v>
      </c>
      <c r="H109" s="6">
        <f t="shared" ref="H109:L110" si="31">+H103+H97</f>
        <v>3.7033008624000008</v>
      </c>
      <c r="I109" s="6">
        <f t="shared" si="31"/>
        <v>3.7546884842687995</v>
      </c>
      <c r="J109" s="6">
        <f t="shared" si="31"/>
        <v>3.8068317178304256</v>
      </c>
      <c r="K109" s="6">
        <f t="shared" si="31"/>
        <v>3.8597424096297983</v>
      </c>
      <c r="L109" s="6">
        <f t="shared" si="31"/>
        <v>3.9134326039544725</v>
      </c>
    </row>
    <row r="110" spans="1:12" ht="22.5" customHeight="1" thickBot="1" x14ac:dyDescent="0.25">
      <c r="A110" s="46"/>
      <c r="B110" s="47"/>
      <c r="C110" s="47"/>
      <c r="D110" s="48"/>
      <c r="E110" s="36" t="s">
        <v>5</v>
      </c>
      <c r="F110" s="37" t="s">
        <v>2</v>
      </c>
      <c r="G110" s="6">
        <f>+G104+G98</f>
        <v>10.99319045</v>
      </c>
      <c r="H110" s="6">
        <f t="shared" si="31"/>
        <v>3.7033008624000008</v>
      </c>
      <c r="I110" s="6">
        <f t="shared" si="31"/>
        <v>3.7546884842687995</v>
      </c>
      <c r="J110" s="6">
        <f t="shared" si="31"/>
        <v>3.8068317178304256</v>
      </c>
      <c r="K110" s="6">
        <f t="shared" si="31"/>
        <v>3.8597424096297983</v>
      </c>
      <c r="L110" s="6">
        <f t="shared" si="31"/>
        <v>3.9134326039544725</v>
      </c>
    </row>
    <row r="111" spans="1:12" x14ac:dyDescent="0.2">
      <c r="A111" s="30"/>
      <c r="B111" s="30"/>
      <c r="C111" s="30"/>
      <c r="D111" s="30"/>
      <c r="E111" s="31"/>
      <c r="F111" s="32"/>
      <c r="G111" s="33"/>
      <c r="H111" s="33"/>
      <c r="I111" s="33"/>
      <c r="J111" s="33"/>
      <c r="K111" s="33"/>
      <c r="L111" s="33"/>
    </row>
    <row r="112" spans="1:12" ht="12.75" thickBot="1" x14ac:dyDescent="0.25"/>
    <row r="113" spans="1:12" ht="12.75" thickBot="1" x14ac:dyDescent="0.25">
      <c r="A113" s="105" t="s">
        <v>42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7"/>
    </row>
    <row r="114" spans="1:12" ht="12.75" thickBot="1" x14ac:dyDescent="0.25">
      <c r="A114" s="69" t="s">
        <v>0</v>
      </c>
      <c r="B114" s="70"/>
      <c r="C114" s="41"/>
      <c r="D114" s="41"/>
      <c r="E114" s="73" t="s">
        <v>13</v>
      </c>
      <c r="F114" s="74"/>
      <c r="G114" s="77" t="s">
        <v>12</v>
      </c>
      <c r="H114" s="78"/>
      <c r="I114" s="78"/>
      <c r="J114" s="78"/>
      <c r="K114" s="78"/>
      <c r="L114" s="79"/>
    </row>
    <row r="115" spans="1:12" ht="12.75" thickBot="1" x14ac:dyDescent="0.25">
      <c r="A115" s="71"/>
      <c r="B115" s="72"/>
      <c r="C115" s="42"/>
      <c r="D115" s="42"/>
      <c r="E115" s="75"/>
      <c r="F115" s="76"/>
      <c r="G115" s="13" t="s">
        <v>11</v>
      </c>
      <c r="H115" s="14">
        <f>2019+1</f>
        <v>2020</v>
      </c>
      <c r="I115" s="14">
        <f>+H115+1</f>
        <v>2021</v>
      </c>
      <c r="J115" s="14">
        <f t="shared" ref="J115" si="32">+I115+1</f>
        <v>2022</v>
      </c>
      <c r="K115" s="14">
        <f t="shared" ref="K115" si="33">+J115+1</f>
        <v>2023</v>
      </c>
      <c r="L115" s="15">
        <f t="shared" ref="L115" si="34">+K115+1</f>
        <v>2024</v>
      </c>
    </row>
    <row r="116" spans="1:12" ht="24.95" customHeight="1" x14ac:dyDescent="0.2">
      <c r="A116" s="49" t="s">
        <v>42</v>
      </c>
      <c r="B116" s="50"/>
      <c r="C116" s="50"/>
      <c r="D116" s="51"/>
      <c r="E116" s="20" t="s">
        <v>3</v>
      </c>
      <c r="F116" s="21" t="s">
        <v>2</v>
      </c>
      <c r="G116" s="11">
        <f>G109+G86+G65+G46+G35+G20</f>
        <v>437.40730492235633</v>
      </c>
      <c r="H116" s="11">
        <f t="shared" ref="H116:L117" si="35">H109+H86+H65+H46+H35+H20</f>
        <v>311.72509651633277</v>
      </c>
      <c r="I116" s="11">
        <f t="shared" si="35"/>
        <v>294.16274788521827</v>
      </c>
      <c r="J116" s="11">
        <f t="shared" si="35"/>
        <v>297.69978783159132</v>
      </c>
      <c r="K116" s="11">
        <f t="shared" si="35"/>
        <v>301.27941399675592</v>
      </c>
      <c r="L116" s="11">
        <f t="shared" si="35"/>
        <v>304.90214025012602</v>
      </c>
    </row>
    <row r="117" spans="1:12" ht="24.95" customHeight="1" x14ac:dyDescent="0.2">
      <c r="A117" s="52"/>
      <c r="B117" s="53"/>
      <c r="C117" s="53"/>
      <c r="D117" s="54"/>
      <c r="E117" s="22" t="s">
        <v>5</v>
      </c>
      <c r="F117" s="23" t="s">
        <v>2</v>
      </c>
      <c r="G117" s="11">
        <f>G110+G87+G66+G47+G36+G21</f>
        <v>435.82727467235628</v>
      </c>
      <c r="H117" s="11">
        <f t="shared" si="35"/>
        <v>311.72509651633277</v>
      </c>
      <c r="I117" s="11">
        <f t="shared" si="35"/>
        <v>294.16274788521827</v>
      </c>
      <c r="J117" s="11">
        <f t="shared" si="35"/>
        <v>297.69978783159132</v>
      </c>
      <c r="K117" s="11">
        <f t="shared" si="35"/>
        <v>301.27941399675592</v>
      </c>
      <c r="L117" s="11">
        <f t="shared" si="35"/>
        <v>304.90214025012602</v>
      </c>
    </row>
  </sheetData>
  <mergeCells count="164">
    <mergeCell ref="E114:F115"/>
    <mergeCell ref="G114:L114"/>
    <mergeCell ref="A100:L100"/>
    <mergeCell ref="A101:B102"/>
    <mergeCell ref="A106:L106"/>
    <mergeCell ref="E107:F108"/>
    <mergeCell ref="G107:L107"/>
    <mergeCell ref="C93:C94"/>
    <mergeCell ref="E101:F102"/>
    <mergeCell ref="G101:L101"/>
    <mergeCell ref="A103:A104"/>
    <mergeCell ref="B103:B104"/>
    <mergeCell ref="A93:A94"/>
    <mergeCell ref="B93:B94"/>
    <mergeCell ref="A95:A96"/>
    <mergeCell ref="B95:B96"/>
    <mergeCell ref="A113:L113"/>
    <mergeCell ref="A82:A83"/>
    <mergeCell ref="B82:B83"/>
    <mergeCell ref="A90:L90"/>
    <mergeCell ref="A91:B92"/>
    <mergeCell ref="E91:F92"/>
    <mergeCell ref="G91:L91"/>
    <mergeCell ref="A78:A79"/>
    <mergeCell ref="B78:B79"/>
    <mergeCell ref="A80:A81"/>
    <mergeCell ref="B80:B81"/>
    <mergeCell ref="A84:A85"/>
    <mergeCell ref="B84:B85"/>
    <mergeCell ref="A86:D87"/>
    <mergeCell ref="C78:C79"/>
    <mergeCell ref="D78:D79"/>
    <mergeCell ref="C80:C81"/>
    <mergeCell ref="D80:D81"/>
    <mergeCell ref="C82:C83"/>
    <mergeCell ref="D82:D83"/>
    <mergeCell ref="C84:C85"/>
    <mergeCell ref="D84:D85"/>
    <mergeCell ref="C91:C92"/>
    <mergeCell ref="D91:D92"/>
    <mergeCell ref="A72:A73"/>
    <mergeCell ref="B72:B73"/>
    <mergeCell ref="A74:A75"/>
    <mergeCell ref="B74:B75"/>
    <mergeCell ref="A76:A77"/>
    <mergeCell ref="B76:B77"/>
    <mergeCell ref="A69:L69"/>
    <mergeCell ref="A70:B71"/>
    <mergeCell ref="E70:F71"/>
    <mergeCell ref="G70:L70"/>
    <mergeCell ref="C70:C71"/>
    <mergeCell ref="D70:D71"/>
    <mergeCell ref="C72:C73"/>
    <mergeCell ref="D72:D73"/>
    <mergeCell ref="C74:C75"/>
    <mergeCell ref="D74:D75"/>
    <mergeCell ref="C76:C77"/>
    <mergeCell ref="D76:D77"/>
    <mergeCell ref="A50:L50"/>
    <mergeCell ref="A51:B52"/>
    <mergeCell ref="E51:F52"/>
    <mergeCell ref="G51:L51"/>
    <mergeCell ref="A42:A43"/>
    <mergeCell ref="B42:B43"/>
    <mergeCell ref="A44:A45"/>
    <mergeCell ref="B44:B45"/>
    <mergeCell ref="C44:C45"/>
    <mergeCell ref="D44:D45"/>
    <mergeCell ref="C42:C43"/>
    <mergeCell ref="D42:D43"/>
    <mergeCell ref="A46:D47"/>
    <mergeCell ref="C51:C52"/>
    <mergeCell ref="D51:D52"/>
    <mergeCell ref="A39:L39"/>
    <mergeCell ref="A40:B41"/>
    <mergeCell ref="E40:F41"/>
    <mergeCell ref="G40:L40"/>
    <mergeCell ref="A33:A34"/>
    <mergeCell ref="B33:B34"/>
    <mergeCell ref="A27:A28"/>
    <mergeCell ref="B27:B28"/>
    <mergeCell ref="A29:A30"/>
    <mergeCell ref="B29:B30"/>
    <mergeCell ref="A31:A32"/>
    <mergeCell ref="B31:B32"/>
    <mergeCell ref="A35:D36"/>
    <mergeCell ref="C27:C32"/>
    <mergeCell ref="D27:D32"/>
    <mergeCell ref="C33:C34"/>
    <mergeCell ref="D33:D34"/>
    <mergeCell ref="C40:C41"/>
    <mergeCell ref="D40:D41"/>
    <mergeCell ref="A10:A11"/>
    <mergeCell ref="B10:B11"/>
    <mergeCell ref="E6:F7"/>
    <mergeCell ref="A12:A13"/>
    <mergeCell ref="B12:B13"/>
    <mergeCell ref="A8:A9"/>
    <mergeCell ref="B8:B9"/>
    <mergeCell ref="A1:B4"/>
    <mergeCell ref="A5:L5"/>
    <mergeCell ref="A6:B7"/>
    <mergeCell ref="G6:L6"/>
    <mergeCell ref="C1:L4"/>
    <mergeCell ref="C6:C7"/>
    <mergeCell ref="D6:D7"/>
    <mergeCell ref="C8:C9"/>
    <mergeCell ref="D8:D9"/>
    <mergeCell ref="C10:C11"/>
    <mergeCell ref="D10:D11"/>
    <mergeCell ref="C12:C13"/>
    <mergeCell ref="D12:D13"/>
    <mergeCell ref="A24:L24"/>
    <mergeCell ref="A25:B26"/>
    <mergeCell ref="E25:F26"/>
    <mergeCell ref="G25:L25"/>
    <mergeCell ref="A14:A15"/>
    <mergeCell ref="B14:B15"/>
    <mergeCell ref="A16:A17"/>
    <mergeCell ref="B16:B17"/>
    <mergeCell ref="A18:A19"/>
    <mergeCell ref="B18:B19"/>
    <mergeCell ref="A20:D21"/>
    <mergeCell ref="C14:C15"/>
    <mergeCell ref="D14:D15"/>
    <mergeCell ref="C16:C17"/>
    <mergeCell ref="D16:D17"/>
    <mergeCell ref="C18:C19"/>
    <mergeCell ref="D18:D19"/>
    <mergeCell ref="C25:C26"/>
    <mergeCell ref="D25:D26"/>
    <mergeCell ref="C53:C54"/>
    <mergeCell ref="D53:D54"/>
    <mergeCell ref="C55:C58"/>
    <mergeCell ref="D55:D58"/>
    <mergeCell ref="C59:C60"/>
    <mergeCell ref="D59:D60"/>
    <mergeCell ref="C61:C64"/>
    <mergeCell ref="D61:D64"/>
    <mergeCell ref="A65:D6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109:D110"/>
    <mergeCell ref="A116:D117"/>
    <mergeCell ref="D93:D94"/>
    <mergeCell ref="C95:C96"/>
    <mergeCell ref="D95:D96"/>
    <mergeCell ref="A97:D98"/>
    <mergeCell ref="C101:C102"/>
    <mergeCell ref="D101:D102"/>
    <mergeCell ref="C103:C104"/>
    <mergeCell ref="D103:D104"/>
    <mergeCell ref="A107:D108"/>
    <mergeCell ref="A114:B115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2020-08-13T13:36:13Z</dcterms:created>
  <dcterms:modified xsi:type="dcterms:W3CDTF">2020-09-17T03:33:12Z</dcterms:modified>
</cp:coreProperties>
</file>