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DOMESTICOS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1" l="1"/>
  <c r="E47" i="1"/>
  <c r="F47" i="1"/>
  <c r="G47" i="1"/>
  <c r="H47" i="1"/>
  <c r="I47" i="1"/>
  <c r="J47" i="1"/>
  <c r="F46" i="1"/>
  <c r="G46" i="1"/>
  <c r="H46" i="1"/>
  <c r="I46" i="1"/>
  <c r="F20" i="1" l="1"/>
  <c r="G108" i="1" l="1"/>
  <c r="H108" i="1" s="1"/>
  <c r="I108" i="1" s="1"/>
  <c r="J108" i="1" s="1"/>
  <c r="F108" i="1"/>
  <c r="G102" i="1" l="1"/>
  <c r="H102" i="1" s="1"/>
  <c r="I102" i="1" s="1"/>
  <c r="J102" i="1" s="1"/>
  <c r="F102" i="1"/>
  <c r="E66" i="1"/>
  <c r="F66" i="1"/>
  <c r="G66" i="1"/>
  <c r="H66" i="1"/>
  <c r="I66" i="1"/>
  <c r="J66" i="1"/>
  <c r="F65" i="1"/>
  <c r="G65" i="1"/>
  <c r="H65" i="1"/>
  <c r="I65" i="1"/>
  <c r="J65" i="1"/>
  <c r="E65" i="1"/>
  <c r="E98" i="1" l="1"/>
  <c r="E110" i="1" s="1"/>
  <c r="F98" i="1"/>
  <c r="F110" i="1" s="1"/>
  <c r="G98" i="1"/>
  <c r="G110" i="1" s="1"/>
  <c r="H98" i="1"/>
  <c r="H110" i="1" s="1"/>
  <c r="I98" i="1"/>
  <c r="I110" i="1" s="1"/>
  <c r="J98" i="1"/>
  <c r="J110" i="1" s="1"/>
  <c r="J97" i="1"/>
  <c r="J109" i="1" s="1"/>
  <c r="F97" i="1"/>
  <c r="F109" i="1" s="1"/>
  <c r="G97" i="1"/>
  <c r="G109" i="1" s="1"/>
  <c r="H97" i="1"/>
  <c r="H109" i="1" s="1"/>
  <c r="I97" i="1"/>
  <c r="I109" i="1" s="1"/>
  <c r="E97" i="1"/>
  <c r="F35" i="1"/>
  <c r="E86" i="1"/>
  <c r="E21" i="1"/>
  <c r="F21" i="1"/>
  <c r="G21" i="1"/>
  <c r="H21" i="1"/>
  <c r="I21" i="1"/>
  <c r="J21" i="1"/>
  <c r="G20" i="1"/>
  <c r="H20" i="1"/>
  <c r="I20" i="1"/>
  <c r="J20" i="1"/>
  <c r="E20" i="1"/>
  <c r="F7" i="1"/>
  <c r="G7" i="1" s="1"/>
  <c r="H7" i="1" s="1"/>
  <c r="I7" i="1" s="1"/>
  <c r="J7" i="1" s="1"/>
  <c r="E118" i="1" l="1"/>
  <c r="F118" i="1"/>
  <c r="G118" i="1"/>
  <c r="H118" i="1"/>
  <c r="I118" i="1"/>
  <c r="J118" i="1"/>
  <c r="E119" i="1"/>
  <c r="F119" i="1"/>
  <c r="G119" i="1"/>
  <c r="H119" i="1"/>
  <c r="I119" i="1"/>
  <c r="J119" i="1"/>
  <c r="F115" i="1"/>
  <c r="G115" i="1" s="1"/>
  <c r="H115" i="1" s="1"/>
  <c r="I115" i="1" s="1"/>
  <c r="J115" i="1" s="1"/>
  <c r="F92" i="1"/>
  <c r="G92" i="1" s="1"/>
  <c r="H92" i="1" s="1"/>
  <c r="I92" i="1" s="1"/>
  <c r="J92" i="1" s="1"/>
  <c r="J86" i="1"/>
  <c r="I86" i="1"/>
  <c r="H86" i="1"/>
  <c r="G86" i="1"/>
  <c r="E87" i="1"/>
  <c r="F87" i="1"/>
  <c r="G87" i="1"/>
  <c r="H87" i="1"/>
  <c r="I87" i="1"/>
  <c r="J87" i="1"/>
  <c r="F86" i="1"/>
  <c r="F71" i="1"/>
  <c r="G71" i="1" s="1"/>
  <c r="H71" i="1" s="1"/>
  <c r="I71" i="1" s="1"/>
  <c r="J71" i="1" s="1"/>
  <c r="F52" i="1"/>
  <c r="G52" i="1" s="1"/>
  <c r="H52" i="1" s="1"/>
  <c r="I52" i="1" s="1"/>
  <c r="J52" i="1" s="1"/>
  <c r="J46" i="1"/>
  <c r="E46" i="1"/>
  <c r="F41" i="1"/>
  <c r="G41" i="1" s="1"/>
  <c r="H41" i="1" s="1"/>
  <c r="I41" i="1" s="1"/>
  <c r="J41" i="1" s="1"/>
  <c r="J36" i="1"/>
  <c r="I36" i="1"/>
  <c r="H36" i="1"/>
  <c r="G36" i="1"/>
  <c r="F36" i="1"/>
  <c r="E36" i="1"/>
  <c r="J35" i="1"/>
  <c r="I35" i="1"/>
  <c r="H35" i="1"/>
  <c r="G35" i="1"/>
  <c r="E35" i="1"/>
  <c r="F26" i="1"/>
  <c r="G26" i="1" s="1"/>
  <c r="H26" i="1" s="1"/>
  <c r="I26" i="1" s="1"/>
  <c r="J26" i="1" s="1"/>
</calcChain>
</file>

<file path=xl/sharedStrings.xml><?xml version="1.0" encoding="utf-8"?>
<sst xmlns="http://schemas.openxmlformats.org/spreadsheetml/2006/main" count="260" uniqueCount="53">
  <si>
    <t>DATOS GENERALES</t>
  </si>
  <si>
    <t>VERT. 1</t>
  </si>
  <si>
    <t>Ton/año</t>
  </si>
  <si>
    <t xml:space="preserve">Carga Contaminante generada DBO </t>
  </si>
  <si>
    <t>VERT. 2</t>
  </si>
  <si>
    <t xml:space="preserve">Carga Contaminante generada SST </t>
  </si>
  <si>
    <t>VERT. 3</t>
  </si>
  <si>
    <t>VERT. 4</t>
  </si>
  <si>
    <t>Carga Contaminante generada SST</t>
  </si>
  <si>
    <t>VERT. 5</t>
  </si>
  <si>
    <t>VERT. 6</t>
  </si>
  <si>
    <t>LINEA BASE</t>
  </si>
  <si>
    <t>AÑO DE PROYECCION</t>
  </si>
  <si>
    <t>CARGA CONTAMINANTE</t>
  </si>
  <si>
    <t>META INDIVIDUAL EMPOBELÉN- Q. MOCONDIDO CUENCA RIO MAYO</t>
  </si>
  <si>
    <t>META INDIVIDUAL EMSANPABLO E.S.P. - SAN PABLO- Q. BATEROS. CUENCA RIO MAYO</t>
  </si>
  <si>
    <t>META INDIVIDUAL EMSANPABLO E.S.P. - SAN PABLO- VTO CEMENTERIO Q. BATEROS. CUENCA RIO MAYO</t>
  </si>
  <si>
    <t>META INDIVIDUAL EMSANPABLO E.S.P. - SAN PABLO- VTO BATEROS Q. BATEROS. CUENCA RIO MAYO</t>
  </si>
  <si>
    <t>META INDIVIDUAL EMSANPABLO E.S.P. - SAN PABLO- VTO LA PLAYA (BOX CUOLVERT) Q. BATEROS. CUENCA RIO MAYO</t>
  </si>
  <si>
    <t>META INDIVIDUAL EMSANPABLO E.S.P. - SAN PABLO- VTO PUENTE RÍO MAYO Q. BATEROS. CUENCA RIO MAYO</t>
  </si>
  <si>
    <t>META INDIVIDUAL AGUACOLON -  ADMINISTRACION PUBLICA COOPERATIVA DE SERVICIOS- Q. EL RINCON CUENCA MAYO</t>
  </si>
  <si>
    <t>META INDIVIDUAL AGUACOLON -  ADMINISTRACION PUBLICA COOPERATIVA DE SERVICIOS VTO. EMISARIO PRINCIPAL- Q. EL RINCON CUENCA MAYO</t>
  </si>
  <si>
    <t>META INDIVIDUAL AGUACOLON -  ADMINISTRACION PUBLICA COOPERATIVA DE SERVICIOS VERTIMIENTO EMISARIO 2 - Q. EL RINCON CUENCA MAYO</t>
  </si>
  <si>
    <t>META INDIVIDUAL EMPOCRUZ LA CRUZ. Q. EL CARRIZAL . Q. EL CHORILLO- CUENCA RIO MAYO</t>
  </si>
  <si>
    <t>META INDIVIDUAL EMPOCRUZ LA CRUZ. Q. EL CARRIZAL . VTO PABLO SEXTO- CUENCA RIO MAYO</t>
  </si>
  <si>
    <t>META INDIVIDUAL EMPOCRUZ LA CRUZ. Q. EL CARRIZAL . VTO FENELON ORDOÑEZ- CUENCA RIO MAYO</t>
  </si>
  <si>
    <t>META INDIVIDUAL EMPOCRUZ LA CRUZ. Q. EL CARRIZAL . VTO LLANO GRANDE- CUENCA RIO MAYO</t>
  </si>
  <si>
    <t>META INDIVIDUAL EMPOCRUZ LA CRUZ. Q. EL CARRIZAL . VTO LA FLORESTA- CUENCA RIO MAYO</t>
  </si>
  <si>
    <t>META INDIVIDUAL EMPOCRUZ LA CRUZ. Q. EL ZANJON . VTO COLISEO- CUENCA RIO MAYO</t>
  </si>
  <si>
    <t>META INDIVIDUAL EMPOCRUZ LA CRUZ. Q. EL ZANJON . VTO CHORILLO- CUENCA RIO MAYO</t>
  </si>
  <si>
    <t>VERT. 7</t>
  </si>
  <si>
    <t>META INDIVIDUAL EMLAUNIÓN LA UNION Q. LA FRAGUA. Q EL CHORRILLO-  CUENCA RIO MAYO</t>
  </si>
  <si>
    <t>META INDIVIDUAL EMLAUNIÓN LA UNION Q. LA FRAGUA.VTO EMISARIO 1 -  CUENCA RIO MAYO</t>
  </si>
  <si>
    <t>META INDIVIDUAL EMLAUNIÓN LA UNION Q. LA FRAGUA.VTO EMISARIO 2 -  CUENCA RIO MAYO</t>
  </si>
  <si>
    <t>META INDIVIDUAL EMLAUNIÓN LA UNION Q. LA FRAGUA.VTO EMISARIO 3 -  CUENCA RIO MAYO</t>
  </si>
  <si>
    <t>META INDIVIDUAL EMLAUNIÓN LA UNION Q EL CHORRILLO VTO EMISARIO 4-  CUENCA RIO MAYO</t>
  </si>
  <si>
    <t>META INDIVIDUAL EMLAUNIÓN LA UNION Q EL CHORRILLO VTO EMISARIO 5-  CUENCA RIO MAYO</t>
  </si>
  <si>
    <t>META INDIVIDUAL EMLAUNIÓN LA UNION Q EL CHORRILLO VTO EMISARIO 6-  CUENCA RIO MAYO</t>
  </si>
  <si>
    <t>META INDIVIDUAL EMLAUNIÓN LA UNION Q EL CHORRILLO VTO EMISARIO 7-  CUENCA RIO MAYO</t>
  </si>
  <si>
    <t>META INDIVIDUAL EMCARTAGO SAN PEDRO DE CARTAGO. Q. LA FRAGUA. Q MOLINOS- CUENCA RIO MAYO</t>
  </si>
  <si>
    <t>META INDIVIDUAL EMCARTAGO SAN PEDRO DE CARTAGO. Q. LA FRAGUA. VERTIMIENTO NO. 1 PTAR SAN PEDRO DE CARTAGO - CUENCA RIO MAYO</t>
  </si>
  <si>
    <t>META INDIVIDUAL EMCARTAGO SAN PEDRO DE CARTAGO.  VERTIMIENTO NO. 2 PTAR LOS MOLINOS  Q MOLINOS- CUENCA RIO MAYO</t>
  </si>
  <si>
    <t>META GLOBAL  DBO Y SST CUENCA RIO MAYO SECTOR DOMÉSTICO</t>
  </si>
  <si>
    <t>Corporación Autónoma Regional de Nariño- CORPONARIÑO
Establecimiento de meta de carga contaminante quinquenio  2020-2024 - Art. 2.2.9.7.3.5. Decreto 1076 / 2015
 PROPUESTA DE META INDIVIDUAL O GRUPAL DE METAS DE CARGA CONTAMINANTE SUB ZONA RIO MAYO USUARIOS DOMESTICOS</t>
  </si>
  <si>
    <t xml:space="preserve"> EMPOBELÉN E.S.P. - BELÉN - COLECTOR 2-INDUSTRIAL (Residencial)</t>
  </si>
  <si>
    <t xml:space="preserve"> EMPOBELÉN E.S.P. - BELÉN - COLECTOR 3-EL MIRADOR</t>
  </si>
  <si>
    <t xml:space="preserve"> EMPOBELÉN E.S.P. - BELÉN - COLECTOR 4-PPAL (BARRIO INDUSTRIAL)</t>
  </si>
  <si>
    <t xml:space="preserve"> EMPOBELÉN E.S.P. - BELÉN - COLECTOR 5-PUERTAS DEL SOL </t>
  </si>
  <si>
    <t xml:space="preserve"> EMPOBELÉN E.S.P. - BELÉN - COLECTOR 6-DIVINO NIÑO</t>
  </si>
  <si>
    <t xml:space="preserve"> EMPOBELÉN E.S.P. - BELÉN - COLECTOR 7-POTRERITO</t>
  </si>
  <si>
    <t>META INDIVIDUAL EMCARTAGO SAN PEDRO DE CARTAGO. Q. LA FRAGUA. VERTIMIENTO NO. 1 Población sin PTAR</t>
  </si>
  <si>
    <t>META INDIVIDUAL EMCARTAGO SAN PEDRO DE CARTAGO. PTAR vereda La Chorrera/Alc. Mpal. San Pedro de Cartago ( Evelio Rosero Riascos)</t>
  </si>
  <si>
    <t>META GLOBAL ALCALDIA MUNICIPAL SAN PREDRO DE CARTAGO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</si>
</sst>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91">
    <xf numFmtId="0" fontId="0" fillId="0" borderId="0" xfId="0"/>
    <xf numFmtId="2" fontId="2" fillId="4" borderId="25" xfId="0" applyNumberFormat="1" applyFont="1" applyFill="1" applyBorder="1" applyAlignment="1">
      <alignment horizontal="right" vertical="top" wrapText="1"/>
    </xf>
    <xf numFmtId="2" fontId="2" fillId="4" borderId="25" xfId="0" applyNumberFormat="1" applyFont="1" applyFill="1" applyBorder="1" applyAlignment="1">
      <alignment horizontal="right" vertical="top"/>
    </xf>
    <xf numFmtId="165" fontId="2" fillId="4" borderId="25" xfId="0" applyNumberFormat="1" applyFont="1" applyFill="1" applyBorder="1" applyAlignment="1">
      <alignment horizontal="right" vertical="top" wrapText="1"/>
    </xf>
    <xf numFmtId="165" fontId="2" fillId="4" borderId="25" xfId="0" applyNumberFormat="1" applyFont="1" applyFill="1" applyBorder="1" applyAlignment="1">
      <alignment horizontal="right" vertical="top"/>
    </xf>
    <xf numFmtId="2" fontId="2" fillId="4" borderId="25" xfId="0" applyNumberFormat="1" applyFont="1" applyFill="1" applyBorder="1" applyAlignment="1">
      <alignment vertical="top" wrapText="1"/>
    </xf>
    <xf numFmtId="165" fontId="2" fillId="4" borderId="25" xfId="0" applyNumberFormat="1" applyFont="1" applyFill="1" applyBorder="1" applyAlignment="1">
      <alignment wrapText="1"/>
    </xf>
    <xf numFmtId="2" fontId="2" fillId="4" borderId="25" xfId="0" applyNumberFormat="1" applyFont="1" applyFill="1" applyBorder="1" applyAlignment="1">
      <alignment wrapText="1"/>
    </xf>
    <xf numFmtId="164" fontId="2" fillId="4" borderId="25" xfId="0" applyNumberFormat="1" applyFont="1" applyFill="1" applyBorder="1" applyAlignment="1">
      <alignment wrapText="1"/>
    </xf>
    <xf numFmtId="2" fontId="4" fillId="4" borderId="25" xfId="0" applyNumberFormat="1" applyFont="1" applyFill="1" applyBorder="1" applyAlignment="1">
      <alignment horizontal="right" vertical="top" wrapText="1"/>
    </xf>
    <xf numFmtId="2" fontId="5" fillId="0" borderId="7" xfId="0" applyNumberFormat="1" applyFont="1" applyFill="1" applyBorder="1" applyAlignment="1">
      <alignment horizontal="right" vertical="top"/>
    </xf>
    <xf numFmtId="2" fontId="5" fillId="0" borderId="25" xfId="0" applyNumberFormat="1" applyFont="1" applyFill="1" applyBorder="1" applyAlignment="1">
      <alignment horizontal="right" vertical="top"/>
    </xf>
    <xf numFmtId="0" fontId="7" fillId="0" borderId="0" xfId="0" applyFont="1"/>
    <xf numFmtId="0" fontId="10" fillId="3" borderId="28" xfId="0" applyFont="1" applyFill="1" applyBorder="1" applyAlignment="1">
      <alignment horizontal="right" vertical="top"/>
    </xf>
    <xf numFmtId="0" fontId="10" fillId="3" borderId="29" xfId="0" applyFont="1" applyFill="1" applyBorder="1" applyAlignment="1">
      <alignment horizontal="right" vertical="top"/>
    </xf>
    <xf numFmtId="0" fontId="10" fillId="3" borderId="30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right" vertical="top"/>
    </xf>
    <xf numFmtId="0" fontId="10" fillId="3" borderId="17" xfId="0" applyFont="1" applyFill="1" applyBorder="1" applyAlignment="1">
      <alignment horizontal="right" vertical="top"/>
    </xf>
    <xf numFmtId="0" fontId="10" fillId="3" borderId="18" xfId="0" applyFont="1" applyFill="1" applyBorder="1" applyAlignment="1">
      <alignment horizontal="right" vertical="top"/>
    </xf>
    <xf numFmtId="0" fontId="6" fillId="4" borderId="0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right" vertical="top"/>
    </xf>
    <xf numFmtId="0" fontId="5" fillId="4" borderId="9" xfId="0" applyFont="1" applyFill="1" applyBorder="1" applyAlignment="1">
      <alignment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5" fillId="4" borderId="27" xfId="0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wrapText="1"/>
    </xf>
    <xf numFmtId="2" fontId="2" fillId="4" borderId="0" xfId="0" applyNumberFormat="1" applyFont="1" applyFill="1" applyBorder="1" applyAlignment="1">
      <alignment wrapText="1"/>
    </xf>
    <xf numFmtId="0" fontId="6" fillId="4" borderId="31" xfId="2" applyFont="1" applyFill="1" applyBorder="1" applyAlignment="1">
      <alignment horizontal="center" vertical="center" wrapText="1"/>
    </xf>
    <xf numFmtId="0" fontId="6" fillId="4" borderId="36" xfId="2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6" fillId="4" borderId="3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 wrapText="1"/>
    </xf>
    <xf numFmtId="0" fontId="6" fillId="0" borderId="35" xfId="2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top"/>
    </xf>
    <xf numFmtId="0" fontId="10" fillId="3" borderId="20" xfId="0" applyFont="1" applyFill="1" applyBorder="1" applyAlignment="1">
      <alignment horizontal="center" vertical="top"/>
    </xf>
    <xf numFmtId="0" fontId="10" fillId="3" borderId="21" xfId="0" applyFont="1" applyFill="1" applyBorder="1" applyAlignment="1">
      <alignment horizontal="center" vertical="top"/>
    </xf>
    <xf numFmtId="0" fontId="6" fillId="0" borderId="8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95251</xdr:rowOff>
    </xdr:from>
    <xdr:to>
      <xdr:col>1</xdr:col>
      <xdr:colOff>2533651</xdr:colOff>
      <xdr:row>3</xdr:row>
      <xdr:rowOff>230765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14301" y="95251"/>
          <a:ext cx="31813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topLeftCell="A96" zoomScale="110" zoomScaleNormal="110" workbookViewId="0">
      <selection activeCell="E110" sqref="E110"/>
    </sheetView>
  </sheetViews>
  <sheetFormatPr baseColWidth="10" defaultRowHeight="12" x14ac:dyDescent="0.2"/>
  <cols>
    <col min="1" max="1" width="11.42578125" style="12"/>
    <col min="2" max="2" width="39.7109375" style="12" customWidth="1"/>
    <col min="3" max="3" width="31.5703125" style="12" customWidth="1"/>
    <col min="4" max="4" width="11.42578125" style="12"/>
    <col min="5" max="5" width="12.140625" style="24" customWidth="1"/>
    <col min="6" max="10" width="6.5703125" style="24" bestFit="1" customWidth="1"/>
    <col min="11" max="16384" width="11.42578125" style="12"/>
  </cols>
  <sheetData>
    <row r="1" spans="1:10" x14ac:dyDescent="0.2">
      <c r="A1" s="53"/>
      <c r="B1" s="54"/>
      <c r="C1" s="59" t="s">
        <v>43</v>
      </c>
      <c r="D1" s="60"/>
      <c r="E1" s="60"/>
      <c r="F1" s="60"/>
      <c r="G1" s="60"/>
      <c r="H1" s="60"/>
      <c r="I1" s="60"/>
      <c r="J1" s="61"/>
    </row>
    <row r="2" spans="1:10" x14ac:dyDescent="0.2">
      <c r="A2" s="55"/>
      <c r="B2" s="56"/>
      <c r="C2" s="62"/>
      <c r="D2" s="63"/>
      <c r="E2" s="63"/>
      <c r="F2" s="63"/>
      <c r="G2" s="63"/>
      <c r="H2" s="63"/>
      <c r="I2" s="63"/>
      <c r="J2" s="64"/>
    </row>
    <row r="3" spans="1:10" x14ac:dyDescent="0.2">
      <c r="A3" s="55"/>
      <c r="B3" s="56"/>
      <c r="C3" s="62"/>
      <c r="D3" s="63"/>
      <c r="E3" s="63"/>
      <c r="F3" s="63"/>
      <c r="G3" s="63"/>
      <c r="H3" s="63"/>
      <c r="I3" s="63"/>
      <c r="J3" s="64"/>
    </row>
    <row r="4" spans="1:10" ht="27.75" customHeight="1" thickBot="1" x14ac:dyDescent="0.25">
      <c r="A4" s="57"/>
      <c r="B4" s="58"/>
      <c r="C4" s="65"/>
      <c r="D4" s="66"/>
      <c r="E4" s="66"/>
      <c r="F4" s="66"/>
      <c r="G4" s="66"/>
      <c r="H4" s="66"/>
      <c r="I4" s="66"/>
      <c r="J4" s="67"/>
    </row>
    <row r="5" spans="1:10" ht="12.75" thickBot="1" x14ac:dyDescent="0.25">
      <c r="A5" s="68" t="s">
        <v>14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ht="15.75" customHeight="1" thickBot="1" x14ac:dyDescent="0.25">
      <c r="A6" s="71" t="s">
        <v>0</v>
      </c>
      <c r="B6" s="72"/>
      <c r="C6" s="49" t="s">
        <v>13</v>
      </c>
      <c r="D6" s="50"/>
      <c r="E6" s="75" t="s">
        <v>12</v>
      </c>
      <c r="F6" s="76"/>
      <c r="G6" s="76"/>
      <c r="H6" s="76"/>
      <c r="I6" s="76"/>
      <c r="J6" s="77"/>
    </row>
    <row r="7" spans="1:10" ht="15.75" customHeight="1" thickBot="1" x14ac:dyDescent="0.25">
      <c r="A7" s="73"/>
      <c r="B7" s="74"/>
      <c r="C7" s="51"/>
      <c r="D7" s="52"/>
      <c r="E7" s="13" t="s">
        <v>11</v>
      </c>
      <c r="F7" s="14">
        <f>2019+1</f>
        <v>2020</v>
      </c>
      <c r="G7" s="14">
        <f>+F7+1</f>
        <v>2021</v>
      </c>
      <c r="H7" s="14">
        <f t="shared" ref="H7" si="0">+G7+1</f>
        <v>2022</v>
      </c>
      <c r="I7" s="14">
        <f t="shared" ref="I7" si="1">+H7+1</f>
        <v>2023</v>
      </c>
      <c r="J7" s="15">
        <f t="shared" ref="J7" si="2">+I7+1</f>
        <v>2024</v>
      </c>
    </row>
    <row r="8" spans="1:10" ht="29.25" customHeight="1" x14ac:dyDescent="0.2">
      <c r="A8" s="45" t="s">
        <v>1</v>
      </c>
      <c r="B8" s="47" t="s">
        <v>44</v>
      </c>
      <c r="C8" s="16" t="s">
        <v>3</v>
      </c>
      <c r="D8" s="17" t="s">
        <v>2</v>
      </c>
      <c r="E8" s="1">
        <v>11.580652246213344</v>
      </c>
      <c r="F8" s="1">
        <v>2.1517222454336276</v>
      </c>
      <c r="G8" s="1">
        <v>2.177542912378831</v>
      </c>
      <c r="H8" s="1">
        <v>2.2036734273273773</v>
      </c>
      <c r="I8" s="1">
        <v>2.2301175084553049</v>
      </c>
      <c r="J8" s="2">
        <v>2.2568789185567684</v>
      </c>
    </row>
    <row r="9" spans="1:10" ht="12.75" thickBot="1" x14ac:dyDescent="0.25">
      <c r="A9" s="46"/>
      <c r="B9" s="48"/>
      <c r="C9" s="18" t="s">
        <v>8</v>
      </c>
      <c r="D9" s="19" t="s">
        <v>2</v>
      </c>
      <c r="E9" s="1">
        <v>11.580652246213344</v>
      </c>
      <c r="F9" s="1">
        <v>2.1517222454336276</v>
      </c>
      <c r="G9" s="1">
        <v>2.177542912378831</v>
      </c>
      <c r="H9" s="1">
        <v>2.2036734273273773</v>
      </c>
      <c r="I9" s="1">
        <v>2.2301175084553049</v>
      </c>
      <c r="J9" s="2">
        <v>2.2568789185567684</v>
      </c>
    </row>
    <row r="10" spans="1:10" ht="34.5" customHeight="1" x14ac:dyDescent="0.2">
      <c r="A10" s="45" t="s">
        <v>4</v>
      </c>
      <c r="B10" s="47" t="s">
        <v>45</v>
      </c>
      <c r="C10" s="16" t="s">
        <v>3</v>
      </c>
      <c r="D10" s="17" t="s">
        <v>2</v>
      </c>
      <c r="E10" s="1">
        <v>3.6368990525298099</v>
      </c>
      <c r="F10" s="1">
        <v>0.67574748203700663</v>
      </c>
      <c r="G10" s="1">
        <v>0.68385645182145083</v>
      </c>
      <c r="H10" s="1">
        <v>0.69206272924330814</v>
      </c>
      <c r="I10" s="1">
        <v>0.70036748199422805</v>
      </c>
      <c r="J10" s="2">
        <v>0.70877189177815869</v>
      </c>
    </row>
    <row r="11" spans="1:10" ht="12.75" thickBot="1" x14ac:dyDescent="0.25">
      <c r="A11" s="46"/>
      <c r="B11" s="48"/>
      <c r="C11" s="18" t="s">
        <v>5</v>
      </c>
      <c r="D11" s="19" t="s">
        <v>2</v>
      </c>
      <c r="E11" s="1">
        <v>3.6368990525298099</v>
      </c>
      <c r="F11" s="1">
        <v>0.67574748203700663</v>
      </c>
      <c r="G11" s="1">
        <v>0.68385645182145083</v>
      </c>
      <c r="H11" s="1">
        <v>0.69206272924330814</v>
      </c>
      <c r="I11" s="1">
        <v>0.70036748199422805</v>
      </c>
      <c r="J11" s="2">
        <v>0.70877189177815869</v>
      </c>
    </row>
    <row r="12" spans="1:10" ht="12.75" customHeight="1" x14ac:dyDescent="0.2">
      <c r="A12" s="45" t="s">
        <v>6</v>
      </c>
      <c r="B12" s="47" t="s">
        <v>46</v>
      </c>
      <c r="C12" s="16" t="s">
        <v>3</v>
      </c>
      <c r="D12" s="17" t="s">
        <v>2</v>
      </c>
      <c r="E12" s="1">
        <v>31.296473425717046</v>
      </c>
      <c r="F12" s="1">
        <v>5.8149849112131902</v>
      </c>
      <c r="G12" s="1">
        <v>5.8847647301477481</v>
      </c>
      <c r="H12" s="1">
        <v>5.9553819069095209</v>
      </c>
      <c r="I12" s="1">
        <v>6.026846489792435</v>
      </c>
      <c r="J12" s="2">
        <v>6.099168647669944</v>
      </c>
    </row>
    <row r="13" spans="1:10" ht="27.75" customHeight="1" thickBot="1" x14ac:dyDescent="0.25">
      <c r="A13" s="46"/>
      <c r="B13" s="48"/>
      <c r="C13" s="18" t="s">
        <v>5</v>
      </c>
      <c r="D13" s="19" t="s">
        <v>2</v>
      </c>
      <c r="E13" s="1">
        <v>31.296473425717046</v>
      </c>
      <c r="F13" s="1">
        <v>5.8149849112131902</v>
      </c>
      <c r="G13" s="1">
        <v>5.8847647301477481</v>
      </c>
      <c r="H13" s="1">
        <v>5.9553819069095209</v>
      </c>
      <c r="I13" s="1">
        <v>6.026846489792435</v>
      </c>
      <c r="J13" s="2">
        <v>6.099168647669944</v>
      </c>
    </row>
    <row r="14" spans="1:10" ht="24" customHeight="1" x14ac:dyDescent="0.2">
      <c r="A14" s="45" t="s">
        <v>7</v>
      </c>
      <c r="B14" s="78" t="s">
        <v>47</v>
      </c>
      <c r="C14" s="16" t="s">
        <v>3</v>
      </c>
      <c r="D14" s="17" t="s">
        <v>2</v>
      </c>
      <c r="E14" s="1">
        <v>5.7041890402835973</v>
      </c>
      <c r="F14" s="1">
        <v>1.0598565770896211</v>
      </c>
      <c r="G14" s="1">
        <v>1.0725748560146964</v>
      </c>
      <c r="H14" s="1">
        <v>1.0854457542868732</v>
      </c>
      <c r="I14" s="1">
        <v>1.0984711033383154</v>
      </c>
      <c r="J14" s="2">
        <v>1.1116527565783751</v>
      </c>
    </row>
    <row r="15" spans="1:10" ht="21" customHeight="1" thickBot="1" x14ac:dyDescent="0.25">
      <c r="A15" s="46"/>
      <c r="B15" s="79"/>
      <c r="C15" s="18" t="s">
        <v>5</v>
      </c>
      <c r="D15" s="19" t="s">
        <v>2</v>
      </c>
      <c r="E15" s="1">
        <v>5.7041890402835973</v>
      </c>
      <c r="F15" s="1">
        <v>1.0598565770896211</v>
      </c>
      <c r="G15" s="1">
        <v>1.0725748560146964</v>
      </c>
      <c r="H15" s="1">
        <v>1.0854457542868732</v>
      </c>
      <c r="I15" s="1">
        <v>1.0984711033383154</v>
      </c>
      <c r="J15" s="2">
        <v>1.1116527565783751</v>
      </c>
    </row>
    <row r="16" spans="1:10" x14ac:dyDescent="0.2">
      <c r="A16" s="45" t="s">
        <v>9</v>
      </c>
      <c r="B16" s="78" t="s">
        <v>48</v>
      </c>
      <c r="C16" s="16" t="s">
        <v>3</v>
      </c>
      <c r="D16" s="17" t="s">
        <v>2</v>
      </c>
      <c r="E16" s="1">
        <v>2.7372450763776985</v>
      </c>
      <c r="F16" s="1">
        <v>0.5085888943752207</v>
      </c>
      <c r="G16" s="1">
        <v>0.51469196110772353</v>
      </c>
      <c r="H16" s="1">
        <v>0.52086826464101621</v>
      </c>
      <c r="I16" s="1">
        <v>0.52711868381670834</v>
      </c>
      <c r="J16" s="2">
        <v>0.53344410802250886</v>
      </c>
    </row>
    <row r="17" spans="1:10" ht="26.25" customHeight="1" thickBot="1" x14ac:dyDescent="0.25">
      <c r="A17" s="46"/>
      <c r="B17" s="79"/>
      <c r="C17" s="18" t="s">
        <v>5</v>
      </c>
      <c r="D17" s="19" t="s">
        <v>2</v>
      </c>
      <c r="E17" s="1">
        <v>2.7372450763776985</v>
      </c>
      <c r="F17" s="1">
        <v>0.5085888943752207</v>
      </c>
      <c r="G17" s="1">
        <v>0.51469196110772353</v>
      </c>
      <c r="H17" s="1">
        <v>0.52086826464101621</v>
      </c>
      <c r="I17" s="1">
        <v>0.52711868381670834</v>
      </c>
      <c r="J17" s="2">
        <v>0.53344410802250886</v>
      </c>
    </row>
    <row r="18" spans="1:10" x14ac:dyDescent="0.2">
      <c r="A18" s="45" t="s">
        <v>10</v>
      </c>
      <c r="B18" s="78" t="s">
        <v>49</v>
      </c>
      <c r="C18" s="16" t="s">
        <v>3</v>
      </c>
      <c r="D18" s="17" t="s">
        <v>2</v>
      </c>
      <c r="E18" s="1">
        <v>4.4408451588785045</v>
      </c>
      <c r="F18" s="1">
        <v>0.82512324122413438</v>
      </c>
      <c r="G18" s="1">
        <v>0.83502472011882423</v>
      </c>
      <c r="H18" s="1">
        <v>0.84504501676025001</v>
      </c>
      <c r="I18" s="1">
        <v>0.85518555696137311</v>
      </c>
      <c r="J18" s="2">
        <v>0.86544778364490971</v>
      </c>
    </row>
    <row r="19" spans="1:10" ht="30" customHeight="1" thickBot="1" x14ac:dyDescent="0.25">
      <c r="A19" s="46"/>
      <c r="B19" s="79"/>
      <c r="C19" s="18" t="s">
        <v>5</v>
      </c>
      <c r="D19" s="19" t="s">
        <v>2</v>
      </c>
      <c r="E19" s="1">
        <v>4.4408451588785045</v>
      </c>
      <c r="F19" s="1">
        <v>0.82512324122413438</v>
      </c>
      <c r="G19" s="1">
        <v>0.83502472011882423</v>
      </c>
      <c r="H19" s="1">
        <v>0.84504501676025001</v>
      </c>
      <c r="I19" s="1">
        <v>0.85518555696137311</v>
      </c>
      <c r="J19" s="2">
        <v>0.86544778364490971</v>
      </c>
    </row>
    <row r="20" spans="1:10" ht="27.75" customHeight="1" thickBot="1" x14ac:dyDescent="0.25">
      <c r="A20" s="80" t="s">
        <v>14</v>
      </c>
      <c r="B20" s="81"/>
      <c r="C20" s="20" t="s">
        <v>3</v>
      </c>
      <c r="D20" s="21" t="s">
        <v>2</v>
      </c>
      <c r="E20" s="10">
        <f>+E8+E10+E12+E14+E16+E18</f>
        <v>59.396303999999994</v>
      </c>
      <c r="F20" s="10">
        <f>+F8+F10+F12+F14+F16+F18</f>
        <v>11.036023351372799</v>
      </c>
      <c r="G20" s="10">
        <f t="shared" ref="F20:J21" si="3">+G8+G10+G12+G14+G16+G18</f>
        <v>11.168455631589275</v>
      </c>
      <c r="H20" s="10">
        <f t="shared" si="3"/>
        <v>11.302477099168348</v>
      </c>
      <c r="I20" s="10">
        <f t="shared" si="3"/>
        <v>11.438106824358366</v>
      </c>
      <c r="J20" s="10">
        <f t="shared" si="3"/>
        <v>11.575364106250666</v>
      </c>
    </row>
    <row r="21" spans="1:10" ht="36" customHeight="1" x14ac:dyDescent="0.2">
      <c r="A21" s="82"/>
      <c r="B21" s="83"/>
      <c r="C21" s="22" t="s">
        <v>5</v>
      </c>
      <c r="D21" s="23" t="s">
        <v>2</v>
      </c>
      <c r="E21" s="10">
        <f>+E9+E11+E13+E15+E17+E19</f>
        <v>59.396303999999994</v>
      </c>
      <c r="F21" s="10">
        <f t="shared" si="3"/>
        <v>11.036023351372799</v>
      </c>
      <c r="G21" s="10">
        <f t="shared" si="3"/>
        <v>11.168455631589275</v>
      </c>
      <c r="H21" s="10">
        <f t="shared" si="3"/>
        <v>11.302477099168348</v>
      </c>
      <c r="I21" s="10">
        <f t="shared" si="3"/>
        <v>11.438106824358366</v>
      </c>
      <c r="J21" s="10">
        <f t="shared" si="3"/>
        <v>11.575364106250666</v>
      </c>
    </row>
    <row r="23" spans="1:10" ht="12.75" thickBot="1" x14ac:dyDescent="0.25"/>
    <row r="24" spans="1:10" ht="12.75" thickBot="1" x14ac:dyDescent="0.25">
      <c r="A24" s="68" t="s">
        <v>15</v>
      </c>
      <c r="B24" s="69"/>
      <c r="C24" s="69"/>
      <c r="D24" s="69"/>
      <c r="E24" s="69"/>
      <c r="F24" s="69"/>
      <c r="G24" s="69"/>
      <c r="H24" s="69"/>
      <c r="I24" s="69"/>
      <c r="J24" s="70"/>
    </row>
    <row r="25" spans="1:10" ht="12.75" thickBot="1" x14ac:dyDescent="0.25">
      <c r="A25" s="71" t="s">
        <v>0</v>
      </c>
      <c r="B25" s="72"/>
      <c r="C25" s="49" t="s">
        <v>13</v>
      </c>
      <c r="D25" s="50"/>
      <c r="E25" s="75" t="s">
        <v>12</v>
      </c>
      <c r="F25" s="76"/>
      <c r="G25" s="76"/>
      <c r="H25" s="76"/>
      <c r="I25" s="76"/>
      <c r="J25" s="77"/>
    </row>
    <row r="26" spans="1:10" ht="12.75" thickBot="1" x14ac:dyDescent="0.25">
      <c r="A26" s="73"/>
      <c r="B26" s="74"/>
      <c r="C26" s="51"/>
      <c r="D26" s="52"/>
      <c r="E26" s="13" t="s">
        <v>11</v>
      </c>
      <c r="F26" s="14">
        <f>2019+1</f>
        <v>2020</v>
      </c>
      <c r="G26" s="14">
        <f>+F26+1</f>
        <v>2021</v>
      </c>
      <c r="H26" s="14">
        <f t="shared" ref="H26" si="4">+G26+1</f>
        <v>2022</v>
      </c>
      <c r="I26" s="14">
        <f t="shared" ref="I26" si="5">+H26+1</f>
        <v>2023</v>
      </c>
      <c r="J26" s="15">
        <f t="shared" ref="J26" si="6">+I26+1</f>
        <v>2024</v>
      </c>
    </row>
    <row r="27" spans="1:10" ht="20.25" customHeight="1" x14ac:dyDescent="0.2">
      <c r="A27" s="45" t="s">
        <v>1</v>
      </c>
      <c r="B27" s="78" t="s">
        <v>16</v>
      </c>
      <c r="C27" s="16" t="s">
        <v>3</v>
      </c>
      <c r="D27" s="25" t="s">
        <v>2</v>
      </c>
      <c r="E27" s="3">
        <v>4.1178083333333335</v>
      </c>
      <c r="F27" s="3">
        <v>4.1672220333333332</v>
      </c>
      <c r="G27" s="3">
        <v>4.217228697733332</v>
      </c>
      <c r="H27" s="3">
        <v>4.2678354421061329</v>
      </c>
      <c r="I27" s="3">
        <v>4.3190494674114062</v>
      </c>
      <c r="J27" s="4">
        <v>4.3708780610203428</v>
      </c>
    </row>
    <row r="28" spans="1:10" ht="21.75" customHeight="1" thickBot="1" x14ac:dyDescent="0.25">
      <c r="A28" s="46"/>
      <c r="B28" s="79"/>
      <c r="C28" s="18" t="s">
        <v>8</v>
      </c>
      <c r="D28" s="26" t="s">
        <v>2</v>
      </c>
      <c r="E28" s="3">
        <v>4.1178083333333335</v>
      </c>
      <c r="F28" s="3">
        <v>4.1672220333333332</v>
      </c>
      <c r="G28" s="3">
        <v>4.217228697733332</v>
      </c>
      <c r="H28" s="3">
        <v>4.2678354421061329</v>
      </c>
      <c r="I28" s="3">
        <v>4.3190494674114062</v>
      </c>
      <c r="J28" s="4">
        <v>4.3708780610203428</v>
      </c>
    </row>
    <row r="29" spans="1:10" ht="17.25" customHeight="1" x14ac:dyDescent="0.2">
      <c r="A29" s="45" t="s">
        <v>4</v>
      </c>
      <c r="B29" s="78" t="s">
        <v>17</v>
      </c>
      <c r="C29" s="16" t="s">
        <v>3</v>
      </c>
      <c r="D29" s="25" t="s">
        <v>2</v>
      </c>
      <c r="E29" s="3">
        <v>8.8238749999999992</v>
      </c>
      <c r="F29" s="3">
        <v>8.9297614999999997</v>
      </c>
      <c r="G29" s="3">
        <v>9.0369186379999995</v>
      </c>
      <c r="H29" s="3">
        <v>9.1453616616559987</v>
      </c>
      <c r="I29" s="3">
        <v>9.2551060015958715</v>
      </c>
      <c r="J29" s="4">
        <v>9.3661672736150212</v>
      </c>
    </row>
    <row r="30" spans="1:10" ht="21.75" customHeight="1" thickBot="1" x14ac:dyDescent="0.25">
      <c r="A30" s="46"/>
      <c r="B30" s="79"/>
      <c r="C30" s="18" t="s">
        <v>5</v>
      </c>
      <c r="D30" s="26" t="s">
        <v>2</v>
      </c>
      <c r="E30" s="3">
        <v>8.8238749999999992</v>
      </c>
      <c r="F30" s="3">
        <v>8.9297614999999997</v>
      </c>
      <c r="G30" s="3">
        <v>9.0369186379999995</v>
      </c>
      <c r="H30" s="3">
        <v>9.1453616616559987</v>
      </c>
      <c r="I30" s="3">
        <v>9.2551060015958715</v>
      </c>
      <c r="J30" s="4">
        <v>9.3661672736150212</v>
      </c>
    </row>
    <row r="31" spans="1:10" ht="21.75" customHeight="1" x14ac:dyDescent="0.2">
      <c r="A31" s="45" t="s">
        <v>6</v>
      </c>
      <c r="B31" s="78" t="s">
        <v>18</v>
      </c>
      <c r="C31" s="16" t="s">
        <v>3</v>
      </c>
      <c r="D31" s="25" t="s">
        <v>2</v>
      </c>
      <c r="E31" s="3">
        <v>20.000783333333338</v>
      </c>
      <c r="F31" s="3">
        <v>20.240792733333336</v>
      </c>
      <c r="G31" s="3">
        <v>20.483682246133334</v>
      </c>
      <c r="H31" s="3">
        <v>20.729486433086937</v>
      </c>
      <c r="I31" s="3">
        <v>20.978240270283976</v>
      </c>
      <c r="J31" s="4">
        <v>21.229979153527385</v>
      </c>
    </row>
    <row r="32" spans="1:10" ht="35.25" customHeight="1" thickBot="1" x14ac:dyDescent="0.25">
      <c r="A32" s="46"/>
      <c r="B32" s="79"/>
      <c r="C32" s="18" t="s">
        <v>5</v>
      </c>
      <c r="D32" s="26" t="s">
        <v>2</v>
      </c>
      <c r="E32" s="3">
        <v>20.000783333333338</v>
      </c>
      <c r="F32" s="3">
        <v>20.240792733333336</v>
      </c>
      <c r="G32" s="3">
        <v>20.483682246133334</v>
      </c>
      <c r="H32" s="3">
        <v>20.729486433086937</v>
      </c>
      <c r="I32" s="3">
        <v>20.978240270283976</v>
      </c>
      <c r="J32" s="4">
        <v>21.229979153527385</v>
      </c>
    </row>
    <row r="33" spans="1:10" ht="26.25" customHeight="1" x14ac:dyDescent="0.2">
      <c r="A33" s="45" t="s">
        <v>7</v>
      </c>
      <c r="B33" s="78" t="s">
        <v>19</v>
      </c>
      <c r="C33" s="16" t="s">
        <v>3</v>
      </c>
      <c r="D33" s="25" t="s">
        <v>2</v>
      </c>
      <c r="E33" s="3">
        <v>25.295108333333332</v>
      </c>
      <c r="F33" s="3">
        <v>25.598649633333327</v>
      </c>
      <c r="G33" s="3">
        <v>25.905833428933324</v>
      </c>
      <c r="H33" s="3">
        <v>26.216703430080528</v>
      </c>
      <c r="I33" s="3">
        <v>26.531303871241494</v>
      </c>
      <c r="J33" s="4">
        <v>26.849679517696387</v>
      </c>
    </row>
    <row r="34" spans="1:10" ht="19.5" customHeight="1" thickBot="1" x14ac:dyDescent="0.25">
      <c r="A34" s="46"/>
      <c r="B34" s="79"/>
      <c r="C34" s="18" t="s">
        <v>5</v>
      </c>
      <c r="D34" s="26" t="s">
        <v>2</v>
      </c>
      <c r="E34" s="3">
        <v>25.295108333333332</v>
      </c>
      <c r="F34" s="3">
        <v>25.598649633333327</v>
      </c>
      <c r="G34" s="3">
        <v>25.905833428933324</v>
      </c>
      <c r="H34" s="3">
        <v>26.216703430080528</v>
      </c>
      <c r="I34" s="3">
        <v>26.531303871241494</v>
      </c>
      <c r="J34" s="4">
        <v>26.849679517696387</v>
      </c>
    </row>
    <row r="35" spans="1:10" ht="17.25" customHeight="1" x14ac:dyDescent="0.2">
      <c r="A35" s="80" t="s">
        <v>15</v>
      </c>
      <c r="B35" s="81"/>
      <c r="C35" s="20" t="s">
        <v>3</v>
      </c>
      <c r="D35" s="21" t="s">
        <v>2</v>
      </c>
      <c r="E35" s="11">
        <f>E27+E29+E31+E33</f>
        <v>58.237575000000007</v>
      </c>
      <c r="F35" s="11">
        <f>F27+F29+F31+F33</f>
        <v>58.936425899999989</v>
      </c>
      <c r="G35" s="11">
        <f t="shared" ref="F35:J36" si="7">G27+G29+G31+G33</f>
        <v>59.643663010799983</v>
      </c>
      <c r="H35" s="11">
        <f t="shared" si="7"/>
        <v>60.359386966929598</v>
      </c>
      <c r="I35" s="11">
        <f t="shared" si="7"/>
        <v>61.083699610532747</v>
      </c>
      <c r="J35" s="11">
        <f t="shared" si="7"/>
        <v>61.816704005859137</v>
      </c>
    </row>
    <row r="36" spans="1:10" ht="18.75" customHeight="1" x14ac:dyDescent="0.2">
      <c r="A36" s="82"/>
      <c r="B36" s="83"/>
      <c r="C36" s="22" t="s">
        <v>5</v>
      </c>
      <c r="D36" s="23" t="s">
        <v>2</v>
      </c>
      <c r="E36" s="11">
        <f>E28+E30+E32+E34</f>
        <v>58.237575000000007</v>
      </c>
      <c r="F36" s="11">
        <f t="shared" si="7"/>
        <v>58.936425899999989</v>
      </c>
      <c r="G36" s="11">
        <f t="shared" si="7"/>
        <v>59.643663010799983</v>
      </c>
      <c r="H36" s="11">
        <f t="shared" si="7"/>
        <v>60.359386966929598</v>
      </c>
      <c r="I36" s="11">
        <f t="shared" si="7"/>
        <v>61.083699610532747</v>
      </c>
      <c r="J36" s="11">
        <f t="shared" si="7"/>
        <v>61.816704005859137</v>
      </c>
    </row>
    <row r="38" spans="1:10" ht="12.75" thickBot="1" x14ac:dyDescent="0.25"/>
    <row r="39" spans="1:10" ht="12.75" thickBot="1" x14ac:dyDescent="0.25">
      <c r="A39" s="68" t="s">
        <v>20</v>
      </c>
      <c r="B39" s="69"/>
      <c r="C39" s="69"/>
      <c r="D39" s="69"/>
      <c r="E39" s="69"/>
      <c r="F39" s="69"/>
      <c r="G39" s="69"/>
      <c r="H39" s="69"/>
      <c r="I39" s="69"/>
      <c r="J39" s="70"/>
    </row>
    <row r="40" spans="1:10" ht="12.75" thickBot="1" x14ac:dyDescent="0.25">
      <c r="A40" s="71" t="s">
        <v>0</v>
      </c>
      <c r="B40" s="72"/>
      <c r="C40" s="49" t="s">
        <v>13</v>
      </c>
      <c r="D40" s="50"/>
      <c r="E40" s="75" t="s">
        <v>12</v>
      </c>
      <c r="F40" s="76"/>
      <c r="G40" s="76"/>
      <c r="H40" s="76"/>
      <c r="I40" s="76"/>
      <c r="J40" s="77"/>
    </row>
    <row r="41" spans="1:10" ht="12.75" thickBot="1" x14ac:dyDescent="0.25">
      <c r="A41" s="73"/>
      <c r="B41" s="74"/>
      <c r="C41" s="51"/>
      <c r="D41" s="52"/>
      <c r="E41" s="13" t="s">
        <v>11</v>
      </c>
      <c r="F41" s="14">
        <f>2019+1</f>
        <v>2020</v>
      </c>
      <c r="G41" s="14">
        <f>+F41+1</f>
        <v>2021</v>
      </c>
      <c r="H41" s="14">
        <f t="shared" ref="H41" si="8">+G41+1</f>
        <v>2022</v>
      </c>
      <c r="I41" s="14">
        <f t="shared" ref="I41" si="9">+H41+1</f>
        <v>2023</v>
      </c>
      <c r="J41" s="15">
        <f t="shared" ref="J41" si="10">+I41+1</f>
        <v>2024</v>
      </c>
    </row>
    <row r="42" spans="1:10" ht="36.75" customHeight="1" x14ac:dyDescent="0.2">
      <c r="A42" s="45" t="s">
        <v>1</v>
      </c>
      <c r="B42" s="78" t="s">
        <v>21</v>
      </c>
      <c r="C42" s="16" t="s">
        <v>3</v>
      </c>
      <c r="D42" s="25" t="s">
        <v>2</v>
      </c>
      <c r="E42" s="1">
        <v>20.094272</v>
      </c>
      <c r="F42" s="1">
        <v>20.579428103167995</v>
      </c>
      <c r="G42" s="1">
        <v>3.7783829997416443</v>
      </c>
      <c r="H42" s="1">
        <v>3.8237235957385445</v>
      </c>
      <c r="I42" s="1">
        <v>3.8696082788874073</v>
      </c>
      <c r="J42" s="2">
        <v>3.9160435782340559</v>
      </c>
    </row>
    <row r="43" spans="1:10" ht="39.75" customHeight="1" thickBot="1" x14ac:dyDescent="0.25">
      <c r="A43" s="46"/>
      <c r="B43" s="79"/>
      <c r="C43" s="18" t="s">
        <v>8</v>
      </c>
      <c r="D43" s="26" t="s">
        <v>2</v>
      </c>
      <c r="E43" s="1">
        <v>20.094272</v>
      </c>
      <c r="F43" s="1">
        <v>20.579428103167995</v>
      </c>
      <c r="G43" s="1">
        <v>3.7783829997416443</v>
      </c>
      <c r="H43" s="1">
        <v>3.8237235957385445</v>
      </c>
      <c r="I43" s="1">
        <v>3.8696082788874073</v>
      </c>
      <c r="J43" s="2">
        <v>3.9160435782340559</v>
      </c>
    </row>
    <row r="44" spans="1:10" ht="32.25" customHeight="1" x14ac:dyDescent="0.2">
      <c r="A44" s="45" t="s">
        <v>4</v>
      </c>
      <c r="B44" s="78" t="s">
        <v>22</v>
      </c>
      <c r="C44" s="16" t="s">
        <v>3</v>
      </c>
      <c r="D44" s="25" t="s">
        <v>2</v>
      </c>
      <c r="E44" s="1">
        <v>5.023568</v>
      </c>
      <c r="F44" s="1">
        <v>5.1448570257919988</v>
      </c>
      <c r="G44" s="1">
        <v>0.94459574993541107</v>
      </c>
      <c r="H44" s="1">
        <v>0.95593089893463612</v>
      </c>
      <c r="I44" s="1">
        <v>0.96740206972185183</v>
      </c>
      <c r="J44" s="2">
        <v>0.97901089455851398</v>
      </c>
    </row>
    <row r="45" spans="1:10" ht="33" customHeight="1" thickBot="1" x14ac:dyDescent="0.25">
      <c r="A45" s="46"/>
      <c r="B45" s="79"/>
      <c r="C45" s="18" t="s">
        <v>5</v>
      </c>
      <c r="D45" s="26" t="s">
        <v>2</v>
      </c>
      <c r="E45" s="1">
        <v>5.023568</v>
      </c>
      <c r="F45" s="1">
        <v>5.1448570257919988</v>
      </c>
      <c r="G45" s="1">
        <v>0.94459574993541107</v>
      </c>
      <c r="H45" s="1">
        <v>0.95593089893463612</v>
      </c>
      <c r="I45" s="1">
        <v>0.96740206972185183</v>
      </c>
      <c r="J45" s="2">
        <v>0.97901089455851398</v>
      </c>
    </row>
    <row r="46" spans="1:10" x14ac:dyDescent="0.2">
      <c r="A46" s="80" t="s">
        <v>20</v>
      </c>
      <c r="B46" s="81"/>
      <c r="C46" s="20" t="s">
        <v>3</v>
      </c>
      <c r="D46" s="21" t="s">
        <v>2</v>
      </c>
      <c r="E46" s="11">
        <f>E42+E44</f>
        <v>25.117840000000001</v>
      </c>
      <c r="F46" s="11">
        <f t="shared" ref="F46:I47" si="11">F42+F44</f>
        <v>25.724285128959995</v>
      </c>
      <c r="G46" s="11">
        <f t="shared" si="11"/>
        <v>4.722978749677055</v>
      </c>
      <c r="H46" s="11">
        <f t="shared" si="11"/>
        <v>4.7796544946731805</v>
      </c>
      <c r="I46" s="11">
        <f t="shared" si="11"/>
        <v>4.837010348609259</v>
      </c>
      <c r="J46" s="11">
        <f t="shared" ref="F46:J47" si="12">J42+J44</f>
        <v>4.8950544727925696</v>
      </c>
    </row>
    <row r="47" spans="1:10" x14ac:dyDescent="0.2">
      <c r="A47" s="82"/>
      <c r="B47" s="83"/>
      <c r="C47" s="22" t="s">
        <v>5</v>
      </c>
      <c r="D47" s="23" t="s">
        <v>2</v>
      </c>
      <c r="E47" s="11">
        <f>E43+E45</f>
        <v>25.117840000000001</v>
      </c>
      <c r="F47" s="11">
        <f t="shared" si="11"/>
        <v>25.724285128959995</v>
      </c>
      <c r="G47" s="11">
        <f t="shared" si="11"/>
        <v>4.722978749677055</v>
      </c>
      <c r="H47" s="11">
        <f t="shared" si="11"/>
        <v>4.7796544946731805</v>
      </c>
      <c r="I47" s="11">
        <f t="shared" si="11"/>
        <v>4.837010348609259</v>
      </c>
      <c r="J47" s="11">
        <f t="shared" si="12"/>
        <v>4.8950544727925696</v>
      </c>
    </row>
    <row r="49" spans="1:10" ht="12.75" thickBot="1" x14ac:dyDescent="0.25"/>
    <row r="50" spans="1:10" ht="12.75" thickBot="1" x14ac:dyDescent="0.25">
      <c r="A50" s="68" t="s">
        <v>23</v>
      </c>
      <c r="B50" s="69"/>
      <c r="C50" s="69"/>
      <c r="D50" s="69"/>
      <c r="E50" s="69"/>
      <c r="F50" s="69"/>
      <c r="G50" s="69"/>
      <c r="H50" s="69"/>
      <c r="I50" s="69"/>
      <c r="J50" s="70"/>
    </row>
    <row r="51" spans="1:10" ht="12.75" thickBot="1" x14ac:dyDescent="0.25">
      <c r="A51" s="71" t="s">
        <v>0</v>
      </c>
      <c r="B51" s="72"/>
      <c r="C51" s="49" t="s">
        <v>13</v>
      </c>
      <c r="D51" s="50"/>
      <c r="E51" s="75" t="s">
        <v>12</v>
      </c>
      <c r="F51" s="76"/>
      <c r="G51" s="76"/>
      <c r="H51" s="76"/>
      <c r="I51" s="76"/>
      <c r="J51" s="77"/>
    </row>
    <row r="52" spans="1:10" ht="12.75" thickBot="1" x14ac:dyDescent="0.25">
      <c r="A52" s="73"/>
      <c r="B52" s="74"/>
      <c r="C52" s="51"/>
      <c r="D52" s="52"/>
      <c r="E52" s="27" t="s">
        <v>11</v>
      </c>
      <c r="F52" s="28">
        <f>2019+1</f>
        <v>2020</v>
      </c>
      <c r="G52" s="28">
        <f>+F52+1</f>
        <v>2021</v>
      </c>
      <c r="H52" s="28">
        <f t="shared" ref="H52" si="13">+G52+1</f>
        <v>2022</v>
      </c>
      <c r="I52" s="28">
        <f t="shared" ref="I52" si="14">+H52+1</f>
        <v>2023</v>
      </c>
      <c r="J52" s="29">
        <f t="shared" ref="J52" si="15">+I52+1</f>
        <v>2024</v>
      </c>
    </row>
    <row r="53" spans="1:10" ht="23.25" customHeight="1" x14ac:dyDescent="0.2">
      <c r="A53" s="45" t="s">
        <v>1</v>
      </c>
      <c r="B53" s="78" t="s">
        <v>24</v>
      </c>
      <c r="C53" s="16" t="s">
        <v>3</v>
      </c>
      <c r="D53" s="17" t="s">
        <v>2</v>
      </c>
      <c r="E53" s="5">
        <v>4.2621915988709951</v>
      </c>
      <c r="F53" s="1">
        <v>0.95988098715988723</v>
      </c>
      <c r="G53" s="1">
        <v>0.97139955900580577</v>
      </c>
      <c r="H53" s="1">
        <v>0.98305635371387556</v>
      </c>
      <c r="I53" s="1">
        <v>0.99485302995844227</v>
      </c>
      <c r="J53" s="1">
        <v>1.0067912663179435</v>
      </c>
    </row>
    <row r="54" spans="1:10" ht="21.75" customHeight="1" thickBot="1" x14ac:dyDescent="0.25">
      <c r="A54" s="46"/>
      <c r="B54" s="79"/>
      <c r="C54" s="18" t="s">
        <v>8</v>
      </c>
      <c r="D54" s="19" t="s">
        <v>2</v>
      </c>
      <c r="E54" s="5">
        <v>4.2621915988709951</v>
      </c>
      <c r="F54" s="1">
        <v>0.95988098715988723</v>
      </c>
      <c r="G54" s="1">
        <v>0.97139955900580577</v>
      </c>
      <c r="H54" s="1">
        <v>0.98305635371387556</v>
      </c>
      <c r="I54" s="1">
        <v>0.99485302995844227</v>
      </c>
      <c r="J54" s="1">
        <v>1.0067912663179435</v>
      </c>
    </row>
    <row r="55" spans="1:10" ht="21.75" customHeight="1" x14ac:dyDescent="0.2">
      <c r="A55" s="45" t="s">
        <v>4</v>
      </c>
      <c r="B55" s="78" t="s">
        <v>25</v>
      </c>
      <c r="C55" s="16" t="s">
        <v>3</v>
      </c>
      <c r="D55" s="17" t="s">
        <v>2</v>
      </c>
      <c r="E55" s="5">
        <v>37.294176490121203</v>
      </c>
      <c r="F55" s="9">
        <v>8.3989586376490113</v>
      </c>
      <c r="G55" s="9">
        <v>8.4997461413007986</v>
      </c>
      <c r="H55" s="9">
        <v>8.6017430949964098</v>
      </c>
      <c r="I55" s="9">
        <v>8.7049640121363669</v>
      </c>
      <c r="J55" s="9">
        <v>8.8094235802820045</v>
      </c>
    </row>
    <row r="56" spans="1:10" ht="21" customHeight="1" thickBot="1" x14ac:dyDescent="0.25">
      <c r="A56" s="46"/>
      <c r="B56" s="79"/>
      <c r="C56" s="18" t="s">
        <v>5</v>
      </c>
      <c r="D56" s="19" t="s">
        <v>2</v>
      </c>
      <c r="E56" s="5">
        <v>37.294176490121203</v>
      </c>
      <c r="F56" s="9">
        <v>8.3989586376490113</v>
      </c>
      <c r="G56" s="9">
        <v>8.4997461413007986</v>
      </c>
      <c r="H56" s="9">
        <v>8.6017430949964098</v>
      </c>
      <c r="I56" s="9">
        <v>8.7049640121363669</v>
      </c>
      <c r="J56" s="9">
        <v>8.8094235802820045</v>
      </c>
    </row>
    <row r="57" spans="1:10" ht="21" customHeight="1" x14ac:dyDescent="0.2">
      <c r="A57" s="45" t="s">
        <v>6</v>
      </c>
      <c r="B57" s="78" t="s">
        <v>26</v>
      </c>
      <c r="C57" s="16" t="s">
        <v>3</v>
      </c>
      <c r="D57" s="17" t="s">
        <v>2</v>
      </c>
      <c r="E57" s="5">
        <v>11.401362526979913</v>
      </c>
      <c r="F57" s="9">
        <v>2.5676816406526992</v>
      </c>
      <c r="G57" s="9">
        <v>2.598493820340531</v>
      </c>
      <c r="H57" s="9">
        <v>2.6296757461846179</v>
      </c>
      <c r="I57" s="9">
        <v>2.661231855138833</v>
      </c>
      <c r="J57" s="9">
        <v>2.6931666374004988</v>
      </c>
    </row>
    <row r="58" spans="1:10" ht="27" customHeight="1" thickBot="1" x14ac:dyDescent="0.25">
      <c r="A58" s="46"/>
      <c r="B58" s="79"/>
      <c r="C58" s="18" t="s">
        <v>5</v>
      </c>
      <c r="D58" s="19" t="s">
        <v>2</v>
      </c>
      <c r="E58" s="5">
        <v>11.401362526979913</v>
      </c>
      <c r="F58" s="9">
        <v>2.5676816406526992</v>
      </c>
      <c r="G58" s="9">
        <v>2.598493820340531</v>
      </c>
      <c r="H58" s="9">
        <v>2.6296757461846179</v>
      </c>
      <c r="I58" s="9">
        <v>2.661231855138833</v>
      </c>
      <c r="J58" s="9">
        <v>2.6931666374004988</v>
      </c>
    </row>
    <row r="59" spans="1:10" ht="27" customHeight="1" x14ac:dyDescent="0.2">
      <c r="A59" s="45" t="s">
        <v>7</v>
      </c>
      <c r="B59" s="78" t="s">
        <v>27</v>
      </c>
      <c r="C59" s="16" t="s">
        <v>3</v>
      </c>
      <c r="D59" s="17" t="s">
        <v>2</v>
      </c>
      <c r="E59" s="5">
        <v>14.562487962809236</v>
      </c>
      <c r="F59" s="9">
        <v>3.2795933727962812</v>
      </c>
      <c r="G59" s="9">
        <v>3.3189484932698368</v>
      </c>
      <c r="H59" s="9">
        <v>3.3587758751890755</v>
      </c>
      <c r="I59" s="9">
        <v>3.3990811856913443</v>
      </c>
      <c r="J59" s="9">
        <v>3.4398701599196397</v>
      </c>
    </row>
    <row r="60" spans="1:10" ht="12.75" thickBot="1" x14ac:dyDescent="0.25">
      <c r="A60" s="46"/>
      <c r="B60" s="79"/>
      <c r="C60" s="18" t="s">
        <v>5</v>
      </c>
      <c r="D60" s="19" t="s">
        <v>2</v>
      </c>
      <c r="E60" s="5">
        <v>14.562487962809236</v>
      </c>
      <c r="F60" s="9">
        <v>3.2795933727962812</v>
      </c>
      <c r="G60" s="9">
        <v>3.3189484932698368</v>
      </c>
      <c r="H60" s="9">
        <v>3.3587758751890755</v>
      </c>
      <c r="I60" s="9">
        <v>3.3990811856913443</v>
      </c>
      <c r="J60" s="9">
        <v>3.4398701599196397</v>
      </c>
    </row>
    <row r="61" spans="1:10" ht="24" customHeight="1" x14ac:dyDescent="0.2">
      <c r="A61" s="45" t="s">
        <v>9</v>
      </c>
      <c r="B61" s="78" t="s">
        <v>28</v>
      </c>
      <c r="C61" s="16" t="s">
        <v>3</v>
      </c>
      <c r="D61" s="17" t="s">
        <v>2</v>
      </c>
      <c r="E61" s="5">
        <v>14.544728831147275</v>
      </c>
      <c r="F61" s="9">
        <v>3.2755938686831154</v>
      </c>
      <c r="G61" s="9">
        <v>3.3149009951073136</v>
      </c>
      <c r="H61" s="9">
        <v>3.3546798070486012</v>
      </c>
      <c r="I61" s="9">
        <v>3.3949359647331838</v>
      </c>
      <c r="J61" s="9">
        <v>3.4356751963099823</v>
      </c>
    </row>
    <row r="62" spans="1:10" ht="18" customHeight="1" thickBot="1" x14ac:dyDescent="0.25">
      <c r="A62" s="46"/>
      <c r="B62" s="79"/>
      <c r="C62" s="18" t="s">
        <v>5</v>
      </c>
      <c r="D62" s="19" t="s">
        <v>2</v>
      </c>
      <c r="E62" s="5">
        <v>14.544728831147275</v>
      </c>
      <c r="F62" s="9">
        <v>3.2755938686831154</v>
      </c>
      <c r="G62" s="9">
        <v>3.3149009951073136</v>
      </c>
      <c r="H62" s="9">
        <v>3.3546798070486012</v>
      </c>
      <c r="I62" s="9">
        <v>3.3949359647331838</v>
      </c>
      <c r="J62" s="9">
        <v>3.4356751963099823</v>
      </c>
    </row>
    <row r="63" spans="1:10" ht="16.5" customHeight="1" x14ac:dyDescent="0.2">
      <c r="A63" s="45" t="s">
        <v>10</v>
      </c>
      <c r="B63" s="78" t="s">
        <v>29</v>
      </c>
      <c r="C63" s="16" t="s">
        <v>3</v>
      </c>
      <c r="D63" s="17" t="s">
        <v>2</v>
      </c>
      <c r="E63" s="5">
        <v>24.898302590071403</v>
      </c>
      <c r="F63" s="9">
        <v>5.6073047666590083</v>
      </c>
      <c r="G63" s="9">
        <v>5.6745924238589165</v>
      </c>
      <c r="H63" s="9">
        <v>5.7426875329452249</v>
      </c>
      <c r="I63" s="9">
        <v>5.811599783340565</v>
      </c>
      <c r="J63" s="9">
        <v>5.8813389807406518</v>
      </c>
    </row>
    <row r="64" spans="1:10" ht="25.5" customHeight="1" thickBot="1" x14ac:dyDescent="0.25">
      <c r="A64" s="46"/>
      <c r="B64" s="79"/>
      <c r="C64" s="18" t="s">
        <v>5</v>
      </c>
      <c r="D64" s="19" t="s">
        <v>2</v>
      </c>
      <c r="E64" s="5">
        <v>24.898302590071403</v>
      </c>
      <c r="F64" s="9">
        <v>5.6073047666590083</v>
      </c>
      <c r="G64" s="9">
        <v>5.6745924238589165</v>
      </c>
      <c r="H64" s="9">
        <v>5.7426875329452249</v>
      </c>
      <c r="I64" s="9">
        <v>5.811599783340565</v>
      </c>
      <c r="J64" s="9">
        <v>5.88133898074065</v>
      </c>
    </row>
    <row r="65" spans="1:10" ht="12.75" thickBot="1" x14ac:dyDescent="0.25">
      <c r="A65" s="80" t="s">
        <v>23</v>
      </c>
      <c r="B65" s="81"/>
      <c r="C65" s="20" t="s">
        <v>3</v>
      </c>
      <c r="D65" s="21" t="s">
        <v>2</v>
      </c>
      <c r="E65" s="10">
        <f>+E63+E61+E59+E57+E55+E53</f>
        <v>106.96325000000003</v>
      </c>
      <c r="F65" s="10">
        <f t="shared" ref="F65:J66" si="16">+F63+F61+F59+F57+F55+F53</f>
        <v>24.089013273600003</v>
      </c>
      <c r="G65" s="10">
        <f t="shared" si="16"/>
        <v>24.378081432883203</v>
      </c>
      <c r="H65" s="10">
        <f t="shared" si="16"/>
        <v>24.670618410077807</v>
      </c>
      <c r="I65" s="10">
        <f t="shared" si="16"/>
        <v>24.966665830998735</v>
      </c>
      <c r="J65" s="10">
        <f t="shared" si="16"/>
        <v>25.26626582097072</v>
      </c>
    </row>
    <row r="66" spans="1:10" x14ac:dyDescent="0.2">
      <c r="A66" s="82"/>
      <c r="B66" s="83"/>
      <c r="C66" s="22" t="s">
        <v>5</v>
      </c>
      <c r="D66" s="23" t="s">
        <v>2</v>
      </c>
      <c r="E66" s="10">
        <f>+E64+E62+E60+E58+E56+E54</f>
        <v>106.96325000000003</v>
      </c>
      <c r="F66" s="10">
        <f t="shared" si="16"/>
        <v>24.089013273600003</v>
      </c>
      <c r="G66" s="10">
        <f t="shared" si="16"/>
        <v>24.378081432883203</v>
      </c>
      <c r="H66" s="10">
        <f t="shared" si="16"/>
        <v>24.670618410077807</v>
      </c>
      <c r="I66" s="10">
        <f t="shared" si="16"/>
        <v>24.966665830998735</v>
      </c>
      <c r="J66" s="10">
        <f t="shared" si="16"/>
        <v>25.26626582097072</v>
      </c>
    </row>
    <row r="68" spans="1:10" ht="12.75" thickBot="1" x14ac:dyDescent="0.25"/>
    <row r="69" spans="1:10" ht="12.75" thickBot="1" x14ac:dyDescent="0.25">
      <c r="A69" s="68" t="s">
        <v>31</v>
      </c>
      <c r="B69" s="69"/>
      <c r="C69" s="69"/>
      <c r="D69" s="69"/>
      <c r="E69" s="69"/>
      <c r="F69" s="69"/>
      <c r="G69" s="69"/>
      <c r="H69" s="69"/>
      <c r="I69" s="69"/>
      <c r="J69" s="70"/>
    </row>
    <row r="70" spans="1:10" ht="12.75" thickBot="1" x14ac:dyDescent="0.25">
      <c r="A70" s="71" t="s">
        <v>0</v>
      </c>
      <c r="B70" s="72"/>
      <c r="C70" s="49" t="s">
        <v>13</v>
      </c>
      <c r="D70" s="50"/>
      <c r="E70" s="75" t="s">
        <v>12</v>
      </c>
      <c r="F70" s="76"/>
      <c r="G70" s="76"/>
      <c r="H70" s="76"/>
      <c r="I70" s="76"/>
      <c r="J70" s="77"/>
    </row>
    <row r="71" spans="1:10" ht="12.75" thickBot="1" x14ac:dyDescent="0.25">
      <c r="A71" s="73"/>
      <c r="B71" s="74"/>
      <c r="C71" s="51"/>
      <c r="D71" s="52"/>
      <c r="E71" s="27" t="s">
        <v>11</v>
      </c>
      <c r="F71" s="28">
        <f>2019+1</f>
        <v>2020</v>
      </c>
      <c r="G71" s="28">
        <f>+F71+1</f>
        <v>2021</v>
      </c>
      <c r="H71" s="28">
        <f t="shared" ref="H71" si="17">+G71+1</f>
        <v>2022</v>
      </c>
      <c r="I71" s="28">
        <f t="shared" ref="I71" si="18">+H71+1</f>
        <v>2023</v>
      </c>
      <c r="J71" s="29">
        <f t="shared" ref="J71" si="19">+I71+1</f>
        <v>2024</v>
      </c>
    </row>
    <row r="72" spans="1:10" ht="20.100000000000001" customHeight="1" x14ac:dyDescent="0.2">
      <c r="A72" s="45" t="s">
        <v>1</v>
      </c>
      <c r="B72" s="78" t="s">
        <v>32</v>
      </c>
      <c r="C72" s="16" t="s">
        <v>3</v>
      </c>
      <c r="D72" s="17" t="s">
        <v>2</v>
      </c>
      <c r="E72" s="6">
        <v>115.99410727571957</v>
      </c>
      <c r="F72" s="6">
        <v>28.614611813135937</v>
      </c>
      <c r="G72" s="6">
        <v>28.957987154893566</v>
      </c>
      <c r="H72" s="6">
        <v>29.30548300075229</v>
      </c>
      <c r="I72" s="6">
        <v>29.657148796761327</v>
      </c>
      <c r="J72" s="6">
        <v>30.013034582322444</v>
      </c>
    </row>
    <row r="73" spans="1:10" ht="20.100000000000001" customHeight="1" thickBot="1" x14ac:dyDescent="0.25">
      <c r="A73" s="46"/>
      <c r="B73" s="79"/>
      <c r="C73" s="18" t="s">
        <v>8</v>
      </c>
      <c r="D73" s="19" t="s">
        <v>2</v>
      </c>
      <c r="E73" s="6">
        <v>115.99410727571957</v>
      </c>
      <c r="F73" s="6">
        <v>28.614611813135937</v>
      </c>
      <c r="G73" s="6">
        <v>28.957987154893566</v>
      </c>
      <c r="H73" s="6">
        <v>29.30548300075229</v>
      </c>
      <c r="I73" s="6">
        <v>29.657148796761327</v>
      </c>
      <c r="J73" s="6">
        <v>30.013034582322444</v>
      </c>
    </row>
    <row r="74" spans="1:10" ht="20.100000000000001" customHeight="1" x14ac:dyDescent="0.2">
      <c r="A74" s="45" t="s">
        <v>4</v>
      </c>
      <c r="B74" s="78" t="s">
        <v>33</v>
      </c>
      <c r="C74" s="16" t="s">
        <v>3</v>
      </c>
      <c r="D74" s="17" t="s">
        <v>2</v>
      </c>
      <c r="E74" s="6">
        <v>5.1010470979017466</v>
      </c>
      <c r="F74" s="6">
        <v>1.2583784295181699</v>
      </c>
      <c r="G74" s="6">
        <v>1.2734789706723877</v>
      </c>
      <c r="H74" s="6">
        <v>1.2887607183204564</v>
      </c>
      <c r="I74" s="6">
        <v>1.3042258469403019</v>
      </c>
      <c r="J74" s="6">
        <v>1.3198765571035851</v>
      </c>
    </row>
    <row r="75" spans="1:10" ht="20.100000000000001" customHeight="1" thickBot="1" x14ac:dyDescent="0.25">
      <c r="A75" s="46"/>
      <c r="B75" s="79"/>
      <c r="C75" s="18" t="s">
        <v>5</v>
      </c>
      <c r="D75" s="19" t="s">
        <v>2</v>
      </c>
      <c r="E75" s="6">
        <v>5.1010470979017466</v>
      </c>
      <c r="F75" s="6">
        <v>1.2583784295181699</v>
      </c>
      <c r="G75" s="6">
        <v>1.2734789706723877</v>
      </c>
      <c r="H75" s="6">
        <v>1.2887607183204564</v>
      </c>
      <c r="I75" s="6">
        <v>1.3042258469403019</v>
      </c>
      <c r="J75" s="6">
        <v>1.3198765571035851</v>
      </c>
    </row>
    <row r="76" spans="1:10" ht="20.100000000000001" customHeight="1" x14ac:dyDescent="0.2">
      <c r="A76" s="45" t="s">
        <v>6</v>
      </c>
      <c r="B76" s="78" t="s">
        <v>34</v>
      </c>
      <c r="C76" s="16" t="s">
        <v>3</v>
      </c>
      <c r="D76" s="17" t="s">
        <v>2</v>
      </c>
      <c r="E76" s="6">
        <v>3.787906260818128</v>
      </c>
      <c r="F76" s="7">
        <v>0.93443942786002687</v>
      </c>
      <c r="G76" s="6">
        <v>0.94565270099434717</v>
      </c>
      <c r="H76" s="6">
        <v>0.95700053340627933</v>
      </c>
      <c r="I76" s="6">
        <v>0.96848453980715477</v>
      </c>
      <c r="J76" s="6">
        <v>0.98010635428484061</v>
      </c>
    </row>
    <row r="77" spans="1:10" ht="20.100000000000001" customHeight="1" thickBot="1" x14ac:dyDescent="0.25">
      <c r="A77" s="46"/>
      <c r="B77" s="79"/>
      <c r="C77" s="18" t="s">
        <v>5</v>
      </c>
      <c r="D77" s="19" t="s">
        <v>2</v>
      </c>
      <c r="E77" s="6">
        <v>3.787906260818128</v>
      </c>
      <c r="F77" s="7">
        <v>0.93443942786002687</v>
      </c>
      <c r="G77" s="6">
        <v>0.94565270099434717</v>
      </c>
      <c r="H77" s="6">
        <v>0.95700053340627933</v>
      </c>
      <c r="I77" s="6">
        <v>0.96848453980715477</v>
      </c>
      <c r="J77" s="6">
        <v>0.98010635428484061</v>
      </c>
    </row>
    <row r="78" spans="1:10" ht="20.100000000000001" customHeight="1" x14ac:dyDescent="0.2">
      <c r="A78" s="45" t="s">
        <v>7</v>
      </c>
      <c r="B78" s="78" t="s">
        <v>35</v>
      </c>
      <c r="C78" s="16" t="s">
        <v>3</v>
      </c>
      <c r="D78" s="17" t="s">
        <v>2</v>
      </c>
      <c r="E78" s="6">
        <v>33.46825620669528</v>
      </c>
      <c r="F78" s="6">
        <v>8.2562914781588166</v>
      </c>
      <c r="G78" s="6">
        <v>8.3553669758967217</v>
      </c>
      <c r="H78" s="6">
        <v>8.4556313796074853</v>
      </c>
      <c r="I78" s="6">
        <v>8.5570989561627719</v>
      </c>
      <c r="J78" s="6">
        <v>8.6597841436367275</v>
      </c>
    </row>
    <row r="79" spans="1:10" ht="20.100000000000001" customHeight="1" thickBot="1" x14ac:dyDescent="0.25">
      <c r="A79" s="46"/>
      <c r="B79" s="79"/>
      <c r="C79" s="18" t="s">
        <v>5</v>
      </c>
      <c r="D79" s="19" t="s">
        <v>2</v>
      </c>
      <c r="E79" s="6">
        <v>33.46825620669528</v>
      </c>
      <c r="F79" s="6">
        <v>8.2562914781588166</v>
      </c>
      <c r="G79" s="6">
        <v>8.3553669758967217</v>
      </c>
      <c r="H79" s="6">
        <v>8.4556313796074853</v>
      </c>
      <c r="I79" s="6">
        <v>8.5570989561627719</v>
      </c>
      <c r="J79" s="6">
        <v>8.6597841436367275</v>
      </c>
    </row>
    <row r="80" spans="1:10" ht="20.100000000000001" customHeight="1" x14ac:dyDescent="0.2">
      <c r="A80" s="45" t="s">
        <v>9</v>
      </c>
      <c r="B80" s="78" t="s">
        <v>36</v>
      </c>
      <c r="C80" s="16" t="s">
        <v>3</v>
      </c>
      <c r="D80" s="17" t="s">
        <v>2</v>
      </c>
      <c r="E80" s="6">
        <v>13.737473372567079</v>
      </c>
      <c r="F80" s="6">
        <v>3.3889003250390313</v>
      </c>
      <c r="G80" s="6">
        <v>3.4295671289394996</v>
      </c>
      <c r="H80" s="6">
        <v>3.4707219344867735</v>
      </c>
      <c r="I80" s="6">
        <v>3.5123705977006154</v>
      </c>
      <c r="J80" s="6">
        <v>3.5545190448730222</v>
      </c>
    </row>
    <row r="81" spans="1:10" ht="20.100000000000001" customHeight="1" thickBot="1" x14ac:dyDescent="0.25">
      <c r="A81" s="46"/>
      <c r="B81" s="79"/>
      <c r="C81" s="18" t="s">
        <v>5</v>
      </c>
      <c r="D81" s="19" t="s">
        <v>2</v>
      </c>
      <c r="E81" s="6">
        <v>13.737473372567079</v>
      </c>
      <c r="F81" s="6">
        <v>3.3889003250390313</v>
      </c>
      <c r="G81" s="6">
        <v>3.4295671289394996</v>
      </c>
      <c r="H81" s="6">
        <v>3.4707219344867735</v>
      </c>
      <c r="I81" s="6">
        <v>3.5123705977006154</v>
      </c>
      <c r="J81" s="6">
        <v>3.5545190448730222</v>
      </c>
    </row>
    <row r="82" spans="1:10" ht="20.100000000000001" customHeight="1" x14ac:dyDescent="0.2">
      <c r="A82" s="45" t="s">
        <v>10</v>
      </c>
      <c r="B82" s="78" t="s">
        <v>37</v>
      </c>
      <c r="C82" s="16" t="s">
        <v>3</v>
      </c>
      <c r="D82" s="17" t="s">
        <v>2</v>
      </c>
      <c r="E82" s="7">
        <v>0.84175694684847291</v>
      </c>
      <c r="F82" s="7">
        <v>0.2076532061911171</v>
      </c>
      <c r="G82" s="7">
        <v>0.21014504466541048</v>
      </c>
      <c r="H82" s="7">
        <v>0.21266678520139545</v>
      </c>
      <c r="I82" s="7">
        <v>0.21521878662381219</v>
      </c>
      <c r="J82" s="7">
        <v>0.21780141206329789</v>
      </c>
    </row>
    <row r="83" spans="1:10" ht="20.100000000000001" customHeight="1" thickBot="1" x14ac:dyDescent="0.25">
      <c r="A83" s="46"/>
      <c r="B83" s="79"/>
      <c r="C83" s="18" t="s">
        <v>5</v>
      </c>
      <c r="D83" s="19" t="s">
        <v>2</v>
      </c>
      <c r="E83" s="7">
        <v>0.84175694684847291</v>
      </c>
      <c r="F83" s="7">
        <v>0.2076532061911171</v>
      </c>
      <c r="G83" s="7">
        <v>0.21014504466541048</v>
      </c>
      <c r="H83" s="7">
        <v>0.21266678520139545</v>
      </c>
      <c r="I83" s="7">
        <v>0.21521878662381219</v>
      </c>
      <c r="J83" s="7">
        <v>0.21780141206329789</v>
      </c>
    </row>
    <row r="84" spans="1:10" ht="20.100000000000001" customHeight="1" x14ac:dyDescent="0.2">
      <c r="A84" s="45" t="s">
        <v>30</v>
      </c>
      <c r="B84" s="78" t="s">
        <v>38</v>
      </c>
      <c r="C84" s="16" t="s">
        <v>3</v>
      </c>
      <c r="D84" s="17" t="s">
        <v>2</v>
      </c>
      <c r="E84" s="7">
        <v>2.1885680618060297</v>
      </c>
      <c r="F84" s="7">
        <v>0.53989833609690452</v>
      </c>
      <c r="G84" s="7">
        <v>0.54637711613006723</v>
      </c>
      <c r="H84" s="7">
        <v>0.55293364152362812</v>
      </c>
      <c r="I84" s="7">
        <v>0.55956884522191164</v>
      </c>
      <c r="J84" s="7">
        <v>0.56628367136457458</v>
      </c>
    </row>
    <row r="85" spans="1:10" ht="20.100000000000001" customHeight="1" thickBot="1" x14ac:dyDescent="0.25">
      <c r="A85" s="46"/>
      <c r="B85" s="79"/>
      <c r="C85" s="18" t="s">
        <v>5</v>
      </c>
      <c r="D85" s="19" t="s">
        <v>2</v>
      </c>
      <c r="E85" s="7">
        <v>2.1885680618060297</v>
      </c>
      <c r="F85" s="7">
        <v>0.53989833609690452</v>
      </c>
      <c r="G85" s="7">
        <v>0.54637711613006723</v>
      </c>
      <c r="H85" s="7">
        <v>0.55293364152362812</v>
      </c>
      <c r="I85" s="7">
        <v>0.55956884522191164</v>
      </c>
      <c r="J85" s="7">
        <v>0.56628367136457458</v>
      </c>
    </row>
    <row r="86" spans="1:10" ht="12.75" thickBot="1" x14ac:dyDescent="0.25">
      <c r="A86" s="80" t="s">
        <v>31</v>
      </c>
      <c r="B86" s="81"/>
      <c r="C86" s="20" t="s">
        <v>3</v>
      </c>
      <c r="D86" s="21" t="s">
        <v>2</v>
      </c>
      <c r="E86" s="10">
        <f>E72+E74+E76+E78+E80+E84+E82</f>
        <v>175.1191152223563</v>
      </c>
      <c r="F86" s="10">
        <f t="shared" ref="F86:J87" si="20">F72+F74+F76+F78+F80+F84+F82</f>
        <v>43.200173016000008</v>
      </c>
      <c r="G86" s="10">
        <f t="shared" si="20"/>
        <v>43.71857509219199</v>
      </c>
      <c r="H86" s="10">
        <f t="shared" si="20"/>
        <v>44.24319799329831</v>
      </c>
      <c r="I86" s="10">
        <f t="shared" si="20"/>
        <v>44.7741163692179</v>
      </c>
      <c r="J86" s="10">
        <f t="shared" si="20"/>
        <v>45.311405765648487</v>
      </c>
    </row>
    <row r="87" spans="1:10" x14ac:dyDescent="0.2">
      <c r="A87" s="82"/>
      <c r="B87" s="83"/>
      <c r="C87" s="22" t="s">
        <v>5</v>
      </c>
      <c r="D87" s="23" t="s">
        <v>2</v>
      </c>
      <c r="E87" s="10">
        <f>E73+E75+E77+E79+E81+E85+E83</f>
        <v>175.1191152223563</v>
      </c>
      <c r="F87" s="10">
        <f t="shared" si="20"/>
        <v>43.200173016000008</v>
      </c>
      <c r="G87" s="10">
        <f t="shared" si="20"/>
        <v>43.71857509219199</v>
      </c>
      <c r="H87" s="10">
        <f t="shared" si="20"/>
        <v>44.24319799329831</v>
      </c>
      <c r="I87" s="10">
        <f t="shared" si="20"/>
        <v>44.7741163692179</v>
      </c>
      <c r="J87" s="10">
        <f t="shared" si="20"/>
        <v>45.311405765648487</v>
      </c>
    </row>
    <row r="89" spans="1:10" ht="12.75" thickBot="1" x14ac:dyDescent="0.25"/>
    <row r="90" spans="1:10" ht="12.75" thickBot="1" x14ac:dyDescent="0.25">
      <c r="A90" s="68" t="s">
        <v>39</v>
      </c>
      <c r="B90" s="69"/>
      <c r="C90" s="69"/>
      <c r="D90" s="69"/>
      <c r="E90" s="69"/>
      <c r="F90" s="69"/>
      <c r="G90" s="69"/>
      <c r="H90" s="69"/>
      <c r="I90" s="69"/>
      <c r="J90" s="70"/>
    </row>
    <row r="91" spans="1:10" ht="12.75" thickBot="1" x14ac:dyDescent="0.25">
      <c r="A91" s="71" t="s">
        <v>0</v>
      </c>
      <c r="B91" s="72"/>
      <c r="C91" s="49" t="s">
        <v>13</v>
      </c>
      <c r="D91" s="50"/>
      <c r="E91" s="75" t="s">
        <v>12</v>
      </c>
      <c r="F91" s="76"/>
      <c r="G91" s="76"/>
      <c r="H91" s="76"/>
      <c r="I91" s="76"/>
      <c r="J91" s="77"/>
    </row>
    <row r="92" spans="1:10" ht="12.75" thickBot="1" x14ac:dyDescent="0.25">
      <c r="A92" s="73"/>
      <c r="B92" s="74"/>
      <c r="C92" s="51"/>
      <c r="D92" s="52"/>
      <c r="E92" s="13" t="s">
        <v>11</v>
      </c>
      <c r="F92" s="14">
        <f>2019+1</f>
        <v>2020</v>
      </c>
      <c r="G92" s="14">
        <f>+F92+1</f>
        <v>2021</v>
      </c>
      <c r="H92" s="14">
        <f t="shared" ref="H92" si="21">+G92+1</f>
        <v>2022</v>
      </c>
      <c r="I92" s="14">
        <f t="shared" ref="I92" si="22">+H92+1</f>
        <v>2023</v>
      </c>
      <c r="J92" s="15">
        <f t="shared" ref="J92" si="23">+I92+1</f>
        <v>2024</v>
      </c>
    </row>
    <row r="93" spans="1:10" ht="27" customHeight="1" x14ac:dyDescent="0.2">
      <c r="A93" s="45" t="s">
        <v>1</v>
      </c>
      <c r="B93" s="78" t="s">
        <v>50</v>
      </c>
      <c r="C93" s="16" t="s">
        <v>3</v>
      </c>
      <c r="D93" s="25" t="s">
        <v>2</v>
      </c>
      <c r="E93" s="6">
        <v>7.842820699999999</v>
      </c>
      <c r="F93" s="6">
        <v>2.3159904372000004</v>
      </c>
      <c r="G93" s="6">
        <v>2.3437823224463994</v>
      </c>
      <c r="H93" s="6">
        <v>2.3719077103157571</v>
      </c>
      <c r="I93" s="6">
        <v>2.400370602839546</v>
      </c>
      <c r="J93" s="6">
        <v>2.4291750500736202</v>
      </c>
    </row>
    <row r="94" spans="1:10" ht="27" customHeight="1" thickBot="1" x14ac:dyDescent="0.25">
      <c r="A94" s="46"/>
      <c r="B94" s="79"/>
      <c r="C94" s="18" t="s">
        <v>5</v>
      </c>
      <c r="D94" s="26" t="s">
        <v>2</v>
      </c>
      <c r="E94" s="6">
        <v>6.0105024499999997</v>
      </c>
      <c r="F94" s="6">
        <v>2.3159904372000004</v>
      </c>
      <c r="G94" s="6">
        <v>2.3437823224463994</v>
      </c>
      <c r="H94" s="6">
        <v>2.3719077103157571</v>
      </c>
      <c r="I94" s="6">
        <v>2.400370602839546</v>
      </c>
      <c r="J94" s="6">
        <v>2.4291750500736202</v>
      </c>
    </row>
    <row r="95" spans="1:10" ht="27" customHeight="1" x14ac:dyDescent="0.2">
      <c r="A95" s="45" t="s">
        <v>4</v>
      </c>
      <c r="B95" s="78" t="s">
        <v>41</v>
      </c>
      <c r="C95" s="16" t="s">
        <v>3</v>
      </c>
      <c r="D95" s="25" t="s">
        <v>2</v>
      </c>
      <c r="E95" s="8">
        <v>1.8921600000000001</v>
      </c>
      <c r="F95" s="8">
        <v>0.51880898520000007</v>
      </c>
      <c r="G95" s="8">
        <v>0.52503469302240002</v>
      </c>
      <c r="H95" s="8">
        <v>0.53133510933866879</v>
      </c>
      <c r="I95" s="8">
        <v>0.53771113065073295</v>
      </c>
      <c r="J95" s="8">
        <v>0.54416366421854157</v>
      </c>
    </row>
    <row r="96" spans="1:10" ht="27" customHeight="1" thickBot="1" x14ac:dyDescent="0.25">
      <c r="A96" s="46"/>
      <c r="B96" s="79"/>
      <c r="C96" s="18" t="s">
        <v>5</v>
      </c>
      <c r="D96" s="26" t="s">
        <v>2</v>
      </c>
      <c r="E96" s="8">
        <v>1.5768000000000002</v>
      </c>
      <c r="F96" s="8">
        <v>0.51880898520000007</v>
      </c>
      <c r="G96" s="8">
        <v>0.52503469302240002</v>
      </c>
      <c r="H96" s="8">
        <v>0.53133510933866879</v>
      </c>
      <c r="I96" s="8">
        <v>0.53771113065073295</v>
      </c>
      <c r="J96" s="8">
        <v>0.54416366421854157</v>
      </c>
    </row>
    <row r="97" spans="1:10" x14ac:dyDescent="0.2">
      <c r="A97" s="80" t="s">
        <v>39</v>
      </c>
      <c r="B97" s="81"/>
      <c r="C97" s="20" t="s">
        <v>3</v>
      </c>
      <c r="D97" s="21" t="s">
        <v>2</v>
      </c>
      <c r="E97" s="11">
        <f t="shared" ref="E97:J98" si="24">E93+E95</f>
        <v>9.7349806999999995</v>
      </c>
      <c r="F97" s="11">
        <f t="shared" si="24"/>
        <v>2.8347994224000006</v>
      </c>
      <c r="G97" s="11">
        <f t="shared" si="24"/>
        <v>2.8688170154687995</v>
      </c>
      <c r="H97" s="11">
        <f t="shared" si="24"/>
        <v>2.9032428196544258</v>
      </c>
      <c r="I97" s="11">
        <f t="shared" si="24"/>
        <v>2.9380817334902787</v>
      </c>
      <c r="J97" s="11">
        <f t="shared" si="24"/>
        <v>2.9733387142921619</v>
      </c>
    </row>
    <row r="98" spans="1:10" x14ac:dyDescent="0.2">
      <c r="A98" s="82"/>
      <c r="B98" s="83"/>
      <c r="C98" s="22" t="s">
        <v>5</v>
      </c>
      <c r="D98" s="23" t="s">
        <v>2</v>
      </c>
      <c r="E98" s="11">
        <f t="shared" si="24"/>
        <v>7.5873024500000001</v>
      </c>
      <c r="F98" s="11">
        <f t="shared" si="24"/>
        <v>2.8347994224000006</v>
      </c>
      <c r="G98" s="11">
        <f t="shared" si="24"/>
        <v>2.8688170154687995</v>
      </c>
      <c r="H98" s="11">
        <f t="shared" si="24"/>
        <v>2.9032428196544258</v>
      </c>
      <c r="I98" s="11">
        <f t="shared" si="24"/>
        <v>2.9380817334902787</v>
      </c>
      <c r="J98" s="11">
        <f t="shared" si="24"/>
        <v>2.9733387142921619</v>
      </c>
    </row>
    <row r="99" spans="1:10" ht="12.75" thickBot="1" x14ac:dyDescent="0.25">
      <c r="A99" s="30"/>
      <c r="B99" s="30"/>
      <c r="C99" s="31"/>
      <c r="D99" s="32"/>
      <c r="E99" s="33"/>
      <c r="F99" s="33"/>
      <c r="G99" s="33"/>
      <c r="H99" s="33"/>
      <c r="I99" s="33"/>
      <c r="J99" s="33"/>
    </row>
    <row r="100" spans="1:10" ht="12.75" thickBot="1" x14ac:dyDescent="0.25">
      <c r="A100" s="68" t="s">
        <v>51</v>
      </c>
      <c r="B100" s="69"/>
      <c r="C100" s="69"/>
      <c r="D100" s="69"/>
      <c r="E100" s="69"/>
      <c r="F100" s="69"/>
      <c r="G100" s="69"/>
      <c r="H100" s="69"/>
      <c r="I100" s="69"/>
      <c r="J100" s="70"/>
    </row>
    <row r="101" spans="1:10" ht="12.75" thickBot="1" x14ac:dyDescent="0.25">
      <c r="A101" s="71" t="s">
        <v>0</v>
      </c>
      <c r="B101" s="72"/>
      <c r="C101" s="49" t="s">
        <v>13</v>
      </c>
      <c r="D101" s="50"/>
      <c r="E101" s="75" t="s">
        <v>12</v>
      </c>
      <c r="F101" s="76"/>
      <c r="G101" s="76"/>
      <c r="H101" s="76"/>
      <c r="I101" s="76"/>
      <c r="J101" s="77"/>
    </row>
    <row r="102" spans="1:10" ht="12.75" thickBot="1" x14ac:dyDescent="0.25">
      <c r="A102" s="73"/>
      <c r="B102" s="74"/>
      <c r="C102" s="51"/>
      <c r="D102" s="52"/>
      <c r="E102" s="13" t="s">
        <v>11</v>
      </c>
      <c r="F102" s="14">
        <f>2019+1</f>
        <v>2020</v>
      </c>
      <c r="G102" s="14">
        <f>+F102+1</f>
        <v>2021</v>
      </c>
      <c r="H102" s="14">
        <f t="shared" ref="H102" si="25">+G102+1</f>
        <v>2022</v>
      </c>
      <c r="I102" s="14">
        <f t="shared" ref="I102" si="26">+H102+1</f>
        <v>2023</v>
      </c>
      <c r="J102" s="15">
        <f t="shared" ref="J102" si="27">+I102+1</f>
        <v>2024</v>
      </c>
    </row>
    <row r="103" spans="1:10" x14ac:dyDescent="0.2">
      <c r="A103" s="84" t="s">
        <v>1</v>
      </c>
      <c r="B103" s="86" t="s">
        <v>40</v>
      </c>
      <c r="C103" s="34" t="s">
        <v>3</v>
      </c>
      <c r="D103" s="35" t="s">
        <v>2</v>
      </c>
      <c r="E103" s="6">
        <v>2.8382400000000003</v>
      </c>
      <c r="F103" s="7">
        <v>0.86850144000000007</v>
      </c>
      <c r="G103" s="7">
        <v>0.88587146880000012</v>
      </c>
      <c r="H103" s="7">
        <v>0.90358889817599997</v>
      </c>
      <c r="I103" s="7">
        <v>0.92166067613951985</v>
      </c>
      <c r="J103" s="7">
        <v>0.94009388966231044</v>
      </c>
    </row>
    <row r="104" spans="1:10" ht="12.75" thickBot="1" x14ac:dyDescent="0.25">
      <c r="A104" s="85"/>
      <c r="B104" s="87"/>
      <c r="C104" s="36" t="s">
        <v>5</v>
      </c>
      <c r="D104" s="37" t="s">
        <v>2</v>
      </c>
      <c r="E104" s="6">
        <v>3.4058880000000005</v>
      </c>
      <c r="F104" s="7">
        <v>0.86850144000000007</v>
      </c>
      <c r="G104" s="7">
        <v>0.88587146880000012</v>
      </c>
      <c r="H104" s="7">
        <v>0.90358889817599997</v>
      </c>
      <c r="I104" s="7">
        <v>0.92166067613951985</v>
      </c>
      <c r="J104" s="7">
        <v>0.94009388966231044</v>
      </c>
    </row>
    <row r="105" spans="1:10" ht="12.75" thickBot="1" x14ac:dyDescent="0.25">
      <c r="A105" s="38"/>
      <c r="B105" s="30"/>
      <c r="C105" s="31"/>
      <c r="D105" s="32"/>
      <c r="E105" s="39"/>
      <c r="F105" s="40"/>
      <c r="G105" s="40"/>
      <c r="H105" s="40"/>
      <c r="I105" s="40"/>
      <c r="J105" s="40"/>
    </row>
    <row r="106" spans="1:10" ht="12.75" thickBot="1" x14ac:dyDescent="0.25">
      <c r="A106" s="88" t="s">
        <v>52</v>
      </c>
      <c r="B106" s="89"/>
      <c r="C106" s="89"/>
      <c r="D106" s="89"/>
      <c r="E106" s="89"/>
      <c r="F106" s="89"/>
      <c r="G106" s="89"/>
      <c r="H106" s="89"/>
      <c r="I106" s="89"/>
      <c r="J106" s="90"/>
    </row>
    <row r="107" spans="1:10" ht="12.75" thickBot="1" x14ac:dyDescent="0.25">
      <c r="A107" s="71" t="s">
        <v>0</v>
      </c>
      <c r="B107" s="72"/>
      <c r="C107" s="49" t="s">
        <v>13</v>
      </c>
      <c r="D107" s="50"/>
      <c r="E107" s="75" t="s">
        <v>12</v>
      </c>
      <c r="F107" s="76"/>
      <c r="G107" s="76"/>
      <c r="H107" s="76"/>
      <c r="I107" s="76"/>
      <c r="J107" s="77"/>
    </row>
    <row r="108" spans="1:10" ht="12.75" thickBot="1" x14ac:dyDescent="0.25">
      <c r="A108" s="73"/>
      <c r="B108" s="74"/>
      <c r="C108" s="51"/>
      <c r="D108" s="52"/>
      <c r="E108" s="13" t="s">
        <v>11</v>
      </c>
      <c r="F108" s="14">
        <f>2019+1</f>
        <v>2020</v>
      </c>
      <c r="G108" s="14">
        <f>+F108+1</f>
        <v>2021</v>
      </c>
      <c r="H108" s="14">
        <f t="shared" ref="H108" si="28">+G108+1</f>
        <v>2022</v>
      </c>
      <c r="I108" s="14">
        <f t="shared" ref="I108" si="29">+H108+1</f>
        <v>2023</v>
      </c>
      <c r="J108" s="15">
        <f t="shared" ref="J108" si="30">+I108+1</f>
        <v>2024</v>
      </c>
    </row>
    <row r="109" spans="1:10" ht="12" customHeight="1" x14ac:dyDescent="0.2">
      <c r="A109" s="41" t="s">
        <v>40</v>
      </c>
      <c r="B109" s="42"/>
      <c r="C109" s="34" t="s">
        <v>3</v>
      </c>
      <c r="D109" s="35" t="s">
        <v>2</v>
      </c>
      <c r="E109" s="6">
        <f>+E103+E97</f>
        <v>12.5732207</v>
      </c>
      <c r="F109" s="6">
        <f t="shared" ref="F109:J110" si="31">+F103+F97</f>
        <v>3.7033008624000008</v>
      </c>
      <c r="G109" s="6">
        <f t="shared" si="31"/>
        <v>3.7546884842687995</v>
      </c>
      <c r="H109" s="6">
        <f t="shared" si="31"/>
        <v>3.8068317178304256</v>
      </c>
      <c r="I109" s="6">
        <f t="shared" si="31"/>
        <v>3.8597424096297983</v>
      </c>
      <c r="J109" s="6">
        <f t="shared" si="31"/>
        <v>3.9134326039544725</v>
      </c>
    </row>
    <row r="110" spans="1:10" ht="22.5" customHeight="1" thickBot="1" x14ac:dyDescent="0.25">
      <c r="A110" s="43"/>
      <c r="B110" s="44"/>
      <c r="C110" s="36" t="s">
        <v>5</v>
      </c>
      <c r="D110" s="37" t="s">
        <v>2</v>
      </c>
      <c r="E110" s="6">
        <f>+E104+E98</f>
        <v>10.99319045</v>
      </c>
      <c r="F110" s="6">
        <f t="shared" si="31"/>
        <v>3.7033008624000008</v>
      </c>
      <c r="G110" s="6">
        <f t="shared" si="31"/>
        <v>3.7546884842687995</v>
      </c>
      <c r="H110" s="6">
        <f t="shared" si="31"/>
        <v>3.8068317178304256</v>
      </c>
      <c r="I110" s="6">
        <f t="shared" si="31"/>
        <v>3.8597424096297983</v>
      </c>
      <c r="J110" s="6">
        <f t="shared" si="31"/>
        <v>3.9134326039544725</v>
      </c>
    </row>
    <row r="111" spans="1:10" x14ac:dyDescent="0.2">
      <c r="A111" s="30"/>
      <c r="B111" s="30"/>
      <c r="C111" s="31"/>
      <c r="D111" s="32"/>
      <c r="E111" s="33"/>
      <c r="F111" s="33"/>
      <c r="G111" s="33"/>
      <c r="H111" s="33"/>
      <c r="I111" s="33"/>
      <c r="J111" s="33"/>
    </row>
    <row r="112" spans="1:10" ht="12.75" thickBot="1" x14ac:dyDescent="0.25"/>
    <row r="113" spans="1:10" ht="12.75" thickBot="1" x14ac:dyDescent="0.25">
      <c r="A113" s="88" t="s">
        <v>42</v>
      </c>
      <c r="B113" s="89"/>
      <c r="C113" s="89"/>
      <c r="D113" s="89"/>
      <c r="E113" s="89"/>
      <c r="F113" s="89"/>
      <c r="G113" s="89"/>
      <c r="H113" s="89"/>
      <c r="I113" s="89"/>
      <c r="J113" s="90"/>
    </row>
    <row r="114" spans="1:10" ht="12.75" thickBot="1" x14ac:dyDescent="0.25">
      <c r="A114" s="71" t="s">
        <v>0</v>
      </c>
      <c r="B114" s="72"/>
      <c r="C114" s="49" t="s">
        <v>13</v>
      </c>
      <c r="D114" s="50"/>
      <c r="E114" s="75" t="s">
        <v>12</v>
      </c>
      <c r="F114" s="76"/>
      <c r="G114" s="76"/>
      <c r="H114" s="76"/>
      <c r="I114" s="76"/>
      <c r="J114" s="77"/>
    </row>
    <row r="115" spans="1:10" ht="12.75" thickBot="1" x14ac:dyDescent="0.25">
      <c r="A115" s="73"/>
      <c r="B115" s="74"/>
      <c r="C115" s="51"/>
      <c r="D115" s="52"/>
      <c r="E115" s="13" t="s">
        <v>11</v>
      </c>
      <c r="F115" s="14">
        <f>2019+1</f>
        <v>2020</v>
      </c>
      <c r="G115" s="14">
        <f>+F115+1</f>
        <v>2021</v>
      </c>
      <c r="H115" s="14">
        <f t="shared" ref="H115" si="32">+G115+1</f>
        <v>2022</v>
      </c>
      <c r="I115" s="14">
        <f t="shared" ref="I115" si="33">+H115+1</f>
        <v>2023</v>
      </c>
      <c r="J115" s="15">
        <f t="shared" ref="J115" si="34">+I115+1</f>
        <v>2024</v>
      </c>
    </row>
    <row r="116" spans="1:10" ht="24.95" customHeight="1" x14ac:dyDescent="0.2">
      <c r="A116" s="45" t="s">
        <v>1</v>
      </c>
      <c r="B116" s="78" t="s">
        <v>42</v>
      </c>
      <c r="C116" s="16" t="s">
        <v>3</v>
      </c>
      <c r="D116" s="25" t="s">
        <v>2</v>
      </c>
      <c r="E116" s="5">
        <v>448.05113779328599</v>
      </c>
      <c r="F116" s="5">
        <v>453.45934501509703</v>
      </c>
      <c r="G116" s="5">
        <v>449.53646455469845</v>
      </c>
      <c r="H116" s="5">
        <v>452.74459174194027</v>
      </c>
      <c r="I116" s="5">
        <v>440.48837509386044</v>
      </c>
      <c r="J116" s="5">
        <v>260.50858580420197</v>
      </c>
    </row>
    <row r="117" spans="1:10" ht="24.95" customHeight="1" thickBot="1" x14ac:dyDescent="0.25">
      <c r="A117" s="46"/>
      <c r="B117" s="79"/>
      <c r="C117" s="18" t="s">
        <v>8</v>
      </c>
      <c r="D117" s="26" t="s">
        <v>2</v>
      </c>
      <c r="E117" s="5">
        <v>448.05113779328565</v>
      </c>
      <c r="F117" s="5">
        <v>453.45934501509703</v>
      </c>
      <c r="G117" s="5">
        <v>449.53646455469845</v>
      </c>
      <c r="H117" s="5">
        <v>452.74459174194027</v>
      </c>
      <c r="I117" s="5">
        <v>440.48837509386044</v>
      </c>
      <c r="J117" s="5">
        <v>260.50858580420197</v>
      </c>
    </row>
    <row r="118" spans="1:10" ht="24.95" customHeight="1" x14ac:dyDescent="0.2">
      <c r="A118" s="80" t="s">
        <v>42</v>
      </c>
      <c r="B118" s="81"/>
      <c r="C118" s="20" t="s">
        <v>3</v>
      </c>
      <c r="D118" s="21" t="s">
        <v>2</v>
      </c>
      <c r="E118" s="11">
        <f>E116</f>
        <v>448.05113779328599</v>
      </c>
      <c r="F118" s="11">
        <f t="shared" ref="F118:J119" si="35">F116</f>
        <v>453.45934501509703</v>
      </c>
      <c r="G118" s="11">
        <f t="shared" si="35"/>
        <v>449.53646455469845</v>
      </c>
      <c r="H118" s="11">
        <f t="shared" si="35"/>
        <v>452.74459174194027</v>
      </c>
      <c r="I118" s="11">
        <f t="shared" si="35"/>
        <v>440.48837509386044</v>
      </c>
      <c r="J118" s="11">
        <f t="shared" si="35"/>
        <v>260.50858580420197</v>
      </c>
    </row>
    <row r="119" spans="1:10" ht="24.95" customHeight="1" x14ac:dyDescent="0.2">
      <c r="A119" s="82"/>
      <c r="B119" s="83"/>
      <c r="C119" s="22" t="s">
        <v>5</v>
      </c>
      <c r="D119" s="23" t="s">
        <v>2</v>
      </c>
      <c r="E119" s="11">
        <f>E117</f>
        <v>448.05113779328565</v>
      </c>
      <c r="F119" s="11">
        <f t="shared" si="35"/>
        <v>453.45934501509703</v>
      </c>
      <c r="G119" s="11">
        <f t="shared" si="35"/>
        <v>449.53646455469845</v>
      </c>
      <c r="H119" s="11">
        <f t="shared" si="35"/>
        <v>452.74459174194027</v>
      </c>
      <c r="I119" s="11">
        <f t="shared" si="35"/>
        <v>440.48837509386044</v>
      </c>
      <c r="J119" s="11">
        <f t="shared" si="35"/>
        <v>260.50858580420197</v>
      </c>
    </row>
  </sheetData>
  <mergeCells count="104">
    <mergeCell ref="C101:D102"/>
    <mergeCell ref="E101:J101"/>
    <mergeCell ref="A103:A104"/>
    <mergeCell ref="B103:B104"/>
    <mergeCell ref="A93:A94"/>
    <mergeCell ref="B93:B94"/>
    <mergeCell ref="A95:A96"/>
    <mergeCell ref="B95:B96"/>
    <mergeCell ref="A118:B119"/>
    <mergeCell ref="A116:A117"/>
    <mergeCell ref="B116:B117"/>
    <mergeCell ref="A97:B98"/>
    <mergeCell ref="A113:J113"/>
    <mergeCell ref="A114:B115"/>
    <mergeCell ref="C114:D115"/>
    <mergeCell ref="E114:J114"/>
    <mergeCell ref="A100:J100"/>
    <mergeCell ref="A101:B102"/>
    <mergeCell ref="A106:J106"/>
    <mergeCell ref="A107:B108"/>
    <mergeCell ref="C107:D108"/>
    <mergeCell ref="E107:J107"/>
    <mergeCell ref="A86:B87"/>
    <mergeCell ref="A82:A83"/>
    <mergeCell ref="B82:B83"/>
    <mergeCell ref="A90:J90"/>
    <mergeCell ref="A91:B92"/>
    <mergeCell ref="C91:D92"/>
    <mergeCell ref="E91:J91"/>
    <mergeCell ref="A78:A79"/>
    <mergeCell ref="B78:B79"/>
    <mergeCell ref="A80:A81"/>
    <mergeCell ref="B80:B81"/>
    <mergeCell ref="A84:A85"/>
    <mergeCell ref="B84:B85"/>
    <mergeCell ref="A72:A73"/>
    <mergeCell ref="B72:B73"/>
    <mergeCell ref="A74:A75"/>
    <mergeCell ref="B74:B75"/>
    <mergeCell ref="A76:A77"/>
    <mergeCell ref="B76:B77"/>
    <mergeCell ref="A65:B66"/>
    <mergeCell ref="A69:J69"/>
    <mergeCell ref="A70:B71"/>
    <mergeCell ref="C70:D71"/>
    <mergeCell ref="E70:J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6:B47"/>
    <mergeCell ref="A50:J50"/>
    <mergeCell ref="A51:B52"/>
    <mergeCell ref="C51:D52"/>
    <mergeCell ref="E51:J51"/>
    <mergeCell ref="A42:A43"/>
    <mergeCell ref="B42:B43"/>
    <mergeCell ref="A44:A45"/>
    <mergeCell ref="B44:B45"/>
    <mergeCell ref="A35:B36"/>
    <mergeCell ref="A39:J39"/>
    <mergeCell ref="A40:B41"/>
    <mergeCell ref="C40:D41"/>
    <mergeCell ref="E40:J40"/>
    <mergeCell ref="A33:A34"/>
    <mergeCell ref="B33:B34"/>
    <mergeCell ref="A27:A28"/>
    <mergeCell ref="B27:B28"/>
    <mergeCell ref="A29:A30"/>
    <mergeCell ref="B29:B30"/>
    <mergeCell ref="A31:A32"/>
    <mergeCell ref="B31:B32"/>
    <mergeCell ref="A109:B110"/>
    <mergeCell ref="A10:A11"/>
    <mergeCell ref="B10:B11"/>
    <mergeCell ref="C6:D7"/>
    <mergeCell ref="A12:A13"/>
    <mergeCell ref="B12:B13"/>
    <mergeCell ref="A8:A9"/>
    <mergeCell ref="B8:B9"/>
    <mergeCell ref="A1:B4"/>
    <mergeCell ref="C1:J4"/>
    <mergeCell ref="A5:J5"/>
    <mergeCell ref="A6:B7"/>
    <mergeCell ref="E6:J6"/>
    <mergeCell ref="A24:J24"/>
    <mergeCell ref="A25:B26"/>
    <mergeCell ref="C25:D26"/>
    <mergeCell ref="E25:J25"/>
    <mergeCell ref="A14:A15"/>
    <mergeCell ref="B14:B15"/>
    <mergeCell ref="A20:B21"/>
    <mergeCell ref="A16:A17"/>
    <mergeCell ref="B16:B17"/>
    <mergeCell ref="A18:A19"/>
    <mergeCell ref="B18:B19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2020-08-13T13:36:13Z</dcterms:created>
  <dcterms:modified xsi:type="dcterms:W3CDTF">2020-08-25T16:11:59Z</dcterms:modified>
</cp:coreProperties>
</file>